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9.xml" ContentType="application/vnd.openxmlformats-officedocument.spreadsheetml.comments+xml"/>
  <Override PartName="/xl/drawings/drawing5.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2.xml" ContentType="application/vnd.openxmlformats-officedocument.spreadsheetml.comments+xml"/>
  <Override PartName="/xl/drawings/drawing8.xml" ContentType="application/vnd.openxmlformats-officedocument.drawing+xml"/>
  <Override PartName="/xl/comments13.xml" ContentType="application/vnd.openxmlformats-officedocument.spreadsheetml.comments+xml"/>
  <Override PartName="/xl/drawings/drawing9.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z2301-01\Desktop\"/>
    </mc:Choice>
  </mc:AlternateContent>
  <xr:revisionPtr revIDLastSave="0" documentId="13_ncr:1_{A3206DF2-6581-4530-9DD3-A7599FE13E4F}" xr6:coauthVersionLast="47" xr6:coauthVersionMax="47" xr10:uidLastSave="{00000000-0000-0000-0000-000000000000}"/>
  <bookViews>
    <workbookView xWindow="-120" yWindow="-120" windowWidth="20730" windowHeight="11160" tabRatio="913" xr2:uid="{0600B100-D5A7-445D-AEEF-6C805D94905F}"/>
  </bookViews>
  <sheets>
    <sheet name="01.入会申込書" sheetId="1" r:id="rId1"/>
    <sheet name="02.弁済業務保証金分担金納付書" sheetId="15" r:id="rId2"/>
    <sheet name="03.個人情報（全日）" sheetId="16" r:id="rId3"/>
    <sheet name="04.個人情報（保証）" sheetId="17" r:id="rId4"/>
    <sheet name="05.レインズ・ラビーネット申込書" sheetId="28" r:id="rId5"/>
    <sheet name="06.TRA入会申込書" sheetId="14" r:id="rId6"/>
    <sheet name="07.全日本不動産政治連盟入会申込書" sheetId="30" r:id="rId7"/>
    <sheet name="08.確約書" sheetId="12" r:id="rId8"/>
    <sheet name="9.連帯保証人届出書（法人の場合のみ）" sheetId="13" r:id="rId9"/>
    <sheet name="10.専任宅地建物取引士届（専任取引士が2名以上の場合）" sheetId="6" r:id="rId10"/>
    <sheet name="11.紹介者届" sheetId="32" r:id="rId11"/>
    <sheet name="誓約事項（お読み下さい）" sheetId="33" r:id="rId12"/>
    <sheet name="12.誓約書" sheetId="34" r:id="rId13"/>
    <sheet name="13.会員台帳" sheetId="31" r:id="rId14"/>
    <sheet name="14.専任取引士略歴書" sheetId="35" r:id="rId15"/>
    <sheet name="15.事務所写真" sheetId="37" r:id="rId16"/>
    <sheet name="16.業者票申込書（全日で注文の場合のみ）" sheetId="38" r:id="rId17"/>
    <sheet name="17.事務所調査票" sheetId="39" r:id="rId18"/>
    <sheet name="18.案内図" sheetId="40" r:id="rId19"/>
    <sheet name="19.振込口座届出書" sheetId="41" r:id="rId20"/>
    <sheet name="base" sheetId="25" state="hidden" r:id="rId21"/>
    <sheet name="daisei" sheetId="26" state="hidden" r:id="rId22"/>
    <sheet name="sentori" sheetId="27" state="hidden" r:id="rId23"/>
  </sheets>
  <externalReferences>
    <externalReference r:id="rId24"/>
  </externalReferences>
  <definedNames>
    <definedName name="branch_count">base!$C$11</definedName>
    <definedName name="capital">base!$G$15</definedName>
    <definedName name="daisei">daisei!$A$3:$S$102</definedName>
    <definedName name="deposit_type">base!$C$8</definedName>
    <definedName name="email1">base!$G$12</definedName>
    <definedName name="email2">base!$G$13</definedName>
    <definedName name="gyosei_date">base!$C$9</definedName>
    <definedName name="hojin_kojin_type">base!$C$3</definedName>
    <definedName name="hojin_open_date">base!$G$14</definedName>
    <definedName name="industry">base!$G$18</definedName>
    <definedName name="input_date">base!$C$10</definedName>
    <definedName name="jug_count">base!$G$17</definedName>
    <definedName name="kojin_open_date">base!$G$16</definedName>
    <definedName name="license_app_date">base!$K$9</definedName>
    <definedName name="license_count">base!$K$3</definedName>
    <definedName name="license_date">base!$K$5</definedName>
    <definedName name="license_from">base!$K$6</definedName>
    <definedName name="license_nm">base!$K$2</definedName>
    <definedName name="license_no">base!$K$4</definedName>
    <definedName name="license_notice_flg">base!$C$4</definedName>
    <definedName name="license_receipt_no">base!$K$8</definedName>
    <definedName name="license_to">base!$K$7</definedName>
    <definedName name="minute_walk">base!$G$21</definedName>
    <definedName name="_xlnm.Print_Area" localSheetId="0">'01.入会申込書'!$A$1:$BA$86</definedName>
    <definedName name="_xlnm.Print_Area" localSheetId="1">'02.弁済業務保証金分担金納付書'!$A$1:$AW$70</definedName>
    <definedName name="_xlnm.Print_Area" localSheetId="2">'03.個人情報（全日）'!$A$1:$J$22</definedName>
    <definedName name="_xlnm.Print_Area" localSheetId="6">'07.全日本不動産政治連盟入会申込書'!$A$1:$X$60</definedName>
    <definedName name="_xlnm.Print_Area" localSheetId="7">'08.確約書'!$A$1:$O$55</definedName>
    <definedName name="_xlnm.Print_Area" localSheetId="9">'10.専任宅地建物取引士届（専任取引士が2名以上の場合）'!$A$1:$BB$79</definedName>
    <definedName name="_xlnm.Print_Area" localSheetId="10">'11.紹介者届'!$A$1:$AD$37</definedName>
    <definedName name="_xlnm.Print_Area" localSheetId="12">'12.誓約書'!$A$1:$P$35</definedName>
    <definedName name="_xlnm.Print_Area" localSheetId="13">'13.会員台帳'!$A$1:$CI$47</definedName>
    <definedName name="_xlnm.Print_Area" localSheetId="14">'14.専任取引士略歴書'!$A$1:$BA$21</definedName>
    <definedName name="_xlnm.Print_Area" localSheetId="15">'15.事務所写真'!$A$1:$I$56</definedName>
    <definedName name="_xlnm.Print_Area" localSheetId="16">'16.業者票申込書（全日で注文の場合のみ）'!$A$1:$AC$36</definedName>
    <definedName name="_xlnm.Print_Area" localSheetId="17">'17.事務所調査票'!$A$1:$AL$55</definedName>
    <definedName name="_xlnm.Print_Area" localSheetId="18">'18.案内図'!$A$1:$I$56</definedName>
    <definedName name="_xlnm.Print_Area" localSheetId="19">'19.振込口座届出書'!$A$1:$AD$31</definedName>
    <definedName name="_xlnm.Print_Area" localSheetId="8">'9.連帯保証人届出書（法人の場合のみ）'!$A$1:$BB$96</definedName>
    <definedName name="_xlnm.Print_Area" localSheetId="11">'誓約事項（お読み下さい）'!$A$1:$J$39</definedName>
    <definedName name="railway">base!$G$19</definedName>
    <definedName name="seirei_type">base!$C$6</definedName>
    <definedName name="sentori">sentori!$A$3:$V$102</definedName>
    <definedName name="sentori_type">base!$C$7</definedName>
    <definedName name="shogo_kn">base!$G$3</definedName>
    <definedName name="shogo_nm">base!$G$2</definedName>
    <definedName name="station">base!$G$20</definedName>
    <definedName name="szt_bnt">base!$G$8</definedName>
    <definedName name="szt_cs">base!$G$7</definedName>
    <definedName name="szt_fax">base!$G$11</definedName>
    <definedName name="szt_skg">base!$G$6</definedName>
    <definedName name="szt_tat">base!$G$9</definedName>
    <definedName name="szt_tdfk">base!$G$5</definedName>
    <definedName name="szt_tel">base!$G$10</definedName>
    <definedName name="szt_zip">base!$G$4</definedName>
    <definedName name="tra_notice1">base!$O$2</definedName>
    <definedName name="tra_notice2">base!$O$3</definedName>
    <definedName name="愛知県" localSheetId="10">#REF!</definedName>
    <definedName name="愛知県" localSheetId="14">#REF!</definedName>
    <definedName name="愛知県" localSheetId="15">#REF!</definedName>
    <definedName name="愛知県">#REF!</definedName>
    <definedName name="愛媛県" localSheetId="10">#REF!</definedName>
    <definedName name="愛媛県" localSheetId="14">#REF!</definedName>
    <definedName name="愛媛県" localSheetId="15">#REF!</definedName>
    <definedName name="愛媛県">#REF!</definedName>
    <definedName name="茨城県" localSheetId="10">#REF!</definedName>
    <definedName name="茨城県" localSheetId="14">#REF!</definedName>
    <definedName name="茨城県" localSheetId="15">#REF!</definedName>
    <definedName name="茨城県">#REF!</definedName>
    <definedName name="岡山県" localSheetId="10">#REF!</definedName>
    <definedName name="岡山県" localSheetId="14">#REF!</definedName>
    <definedName name="岡山県" localSheetId="15">#REF!</definedName>
    <definedName name="岡山県">#REF!</definedName>
    <definedName name="沖縄県" localSheetId="10">#REF!</definedName>
    <definedName name="沖縄県" localSheetId="14">#REF!</definedName>
    <definedName name="沖縄県" localSheetId="15">#REF!</definedName>
    <definedName name="沖縄県">#REF!</definedName>
    <definedName name="岩手県" localSheetId="10">#REF!</definedName>
    <definedName name="岩手県" localSheetId="14">#REF!</definedName>
    <definedName name="岩手県" localSheetId="15">#REF!</definedName>
    <definedName name="岩手県">#REF!</definedName>
    <definedName name="岐阜県" localSheetId="10">#REF!</definedName>
    <definedName name="岐阜県" localSheetId="14">#REF!</definedName>
    <definedName name="岐阜県" localSheetId="15">#REF!</definedName>
    <definedName name="岐阜県">#REF!</definedName>
    <definedName name="宮崎県" localSheetId="10">#REF!</definedName>
    <definedName name="宮崎県" localSheetId="14">#REF!</definedName>
    <definedName name="宮崎県" localSheetId="15">#REF!</definedName>
    <definedName name="宮崎県">#REF!</definedName>
    <definedName name="宮城県" localSheetId="10">#REF!</definedName>
    <definedName name="宮城県" localSheetId="14">#REF!</definedName>
    <definedName name="宮城県" localSheetId="15">#REF!</definedName>
    <definedName name="宮城県">#REF!</definedName>
    <definedName name="京都府" localSheetId="10">#REF!</definedName>
    <definedName name="京都府" localSheetId="14">#REF!</definedName>
    <definedName name="京都府" localSheetId="15">#REF!</definedName>
    <definedName name="京都府">#REF!</definedName>
    <definedName name="熊本県" localSheetId="10">#REF!</definedName>
    <definedName name="熊本県" localSheetId="14">#REF!</definedName>
    <definedName name="熊本県" localSheetId="15">#REF!</definedName>
    <definedName name="熊本県">#REF!</definedName>
    <definedName name="群馬県" localSheetId="10">#REF!</definedName>
    <definedName name="群馬県" localSheetId="14">#REF!</definedName>
    <definedName name="群馬県" localSheetId="15">#REF!</definedName>
    <definedName name="群馬県">#REF!</definedName>
    <definedName name="広島県" localSheetId="10">#REF!</definedName>
    <definedName name="広島県" localSheetId="14">#REF!</definedName>
    <definedName name="広島県" localSheetId="15">#REF!</definedName>
    <definedName name="広島県">#REF!</definedName>
    <definedName name="香川県" localSheetId="10">#REF!</definedName>
    <definedName name="香川県" localSheetId="14">#REF!</definedName>
    <definedName name="香川県" localSheetId="15">#REF!</definedName>
    <definedName name="香川県">#REF!</definedName>
    <definedName name="高知県" localSheetId="10">#REF!</definedName>
    <definedName name="高知県" localSheetId="14">#REF!</definedName>
    <definedName name="高知県" localSheetId="15">#REF!</definedName>
    <definedName name="高知県">#REF!</definedName>
    <definedName name="佐賀県" localSheetId="10">#REF!</definedName>
    <definedName name="佐賀県" localSheetId="14">#REF!</definedName>
    <definedName name="佐賀県" localSheetId="15">#REF!</definedName>
    <definedName name="佐賀県">#REF!</definedName>
    <definedName name="埼玉県" localSheetId="10">#REF!</definedName>
    <definedName name="埼玉県" localSheetId="14">#REF!</definedName>
    <definedName name="埼玉県" localSheetId="15">#REF!</definedName>
    <definedName name="埼玉県">#REF!</definedName>
    <definedName name="三重県" localSheetId="10">#REF!</definedName>
    <definedName name="三重県" localSheetId="14">#REF!</definedName>
    <definedName name="三重県" localSheetId="15">#REF!</definedName>
    <definedName name="三重県">#REF!</definedName>
    <definedName name="山形県" localSheetId="10">#REF!</definedName>
    <definedName name="山形県" localSheetId="14">#REF!</definedName>
    <definedName name="山形県" localSheetId="15">#REF!</definedName>
    <definedName name="山形県">#REF!</definedName>
    <definedName name="山口県" localSheetId="10">#REF!</definedName>
    <definedName name="山口県" localSheetId="14">#REF!</definedName>
    <definedName name="山口県" localSheetId="15">#REF!</definedName>
    <definedName name="山口県">#REF!</definedName>
    <definedName name="山梨県" localSheetId="10">#REF!</definedName>
    <definedName name="山梨県" localSheetId="14">#REF!</definedName>
    <definedName name="山梨県" localSheetId="15">#REF!</definedName>
    <definedName name="山梨県">#REF!</definedName>
    <definedName name="滋賀県" localSheetId="10">#REF!</definedName>
    <definedName name="滋賀県" localSheetId="14">#REF!</definedName>
    <definedName name="滋賀県" localSheetId="15">#REF!</definedName>
    <definedName name="滋賀県">#REF!</definedName>
    <definedName name="鹿児島県" localSheetId="10">#REF!</definedName>
    <definedName name="鹿児島県" localSheetId="14">#REF!</definedName>
    <definedName name="鹿児島県" localSheetId="15">#REF!</definedName>
    <definedName name="鹿児島県">#REF!</definedName>
    <definedName name="秋田県" localSheetId="10">#REF!</definedName>
    <definedName name="秋田県" localSheetId="14">#REF!</definedName>
    <definedName name="秋田県" localSheetId="15">#REF!</definedName>
    <definedName name="秋田県">#REF!</definedName>
    <definedName name="新潟県" localSheetId="10">#REF!</definedName>
    <definedName name="新潟県" localSheetId="14">#REF!</definedName>
    <definedName name="新潟県" localSheetId="15">#REF!</definedName>
    <definedName name="新潟県">#REF!</definedName>
    <definedName name="神奈川県" localSheetId="10">#REF!</definedName>
    <definedName name="神奈川県" localSheetId="14">#REF!</definedName>
    <definedName name="神奈川県" localSheetId="15">#REF!</definedName>
    <definedName name="神奈川県">#REF!</definedName>
    <definedName name="青森県" localSheetId="10">#REF!</definedName>
    <definedName name="青森県" localSheetId="14">#REF!</definedName>
    <definedName name="青森県" localSheetId="15">#REF!</definedName>
    <definedName name="青森県">#REF!</definedName>
    <definedName name="静岡県" localSheetId="10">#REF!</definedName>
    <definedName name="静岡県" localSheetId="14">#REF!</definedName>
    <definedName name="静岡県" localSheetId="15">#REF!</definedName>
    <definedName name="静岡県">#REF!</definedName>
    <definedName name="石川県" localSheetId="10">#REF!</definedName>
    <definedName name="石川県" localSheetId="14">#REF!</definedName>
    <definedName name="石川県" localSheetId="15">#REF!</definedName>
    <definedName name="石川県">#REF!</definedName>
    <definedName name="千葉県" localSheetId="10">#REF!</definedName>
    <definedName name="千葉県" localSheetId="14">#REF!</definedName>
    <definedName name="千葉県" localSheetId="15">#REF!</definedName>
    <definedName name="千葉県">#REF!</definedName>
    <definedName name="大阪府" localSheetId="10">#REF!</definedName>
    <definedName name="大阪府" localSheetId="14">#REF!</definedName>
    <definedName name="大阪府" localSheetId="15">#REF!</definedName>
    <definedName name="大阪府">#REF!</definedName>
    <definedName name="大分県" localSheetId="10">#REF!</definedName>
    <definedName name="大分県" localSheetId="14">#REF!</definedName>
    <definedName name="大分県" localSheetId="15">#REF!</definedName>
    <definedName name="大分県">#REF!</definedName>
    <definedName name="長崎県" localSheetId="10">#REF!</definedName>
    <definedName name="長崎県" localSheetId="14">#REF!</definedName>
    <definedName name="長崎県" localSheetId="15">#REF!</definedName>
    <definedName name="長崎県">#REF!</definedName>
    <definedName name="長野県" localSheetId="10">#REF!</definedName>
    <definedName name="長野県" localSheetId="14">#REF!</definedName>
    <definedName name="長野県" localSheetId="15">#REF!</definedName>
    <definedName name="長野県">#REF!</definedName>
    <definedName name="鳥取県" localSheetId="10">#REF!</definedName>
    <definedName name="鳥取県" localSheetId="14">#REF!</definedName>
    <definedName name="鳥取県" localSheetId="15">#REF!</definedName>
    <definedName name="鳥取県">#REF!</definedName>
    <definedName name="島根県" localSheetId="10">#REF!</definedName>
    <definedName name="島根県" localSheetId="14">#REF!</definedName>
    <definedName name="島根県" localSheetId="15">#REF!</definedName>
    <definedName name="島根県">#REF!</definedName>
    <definedName name="東京都" localSheetId="10">#REF!</definedName>
    <definedName name="東京都" localSheetId="14">#REF!</definedName>
    <definedName name="東京都" localSheetId="15">#REF!</definedName>
    <definedName name="東京都">#REF!</definedName>
    <definedName name="徳島県" localSheetId="10">#REF!</definedName>
    <definedName name="徳島県" localSheetId="14">#REF!</definedName>
    <definedName name="徳島県" localSheetId="15">#REF!</definedName>
    <definedName name="徳島県">#REF!</definedName>
    <definedName name="栃木県" localSheetId="10">#REF!</definedName>
    <definedName name="栃木県" localSheetId="14">#REF!</definedName>
    <definedName name="栃木県" localSheetId="15">#REF!</definedName>
    <definedName name="栃木県">#REF!</definedName>
    <definedName name="奈良県" localSheetId="10">#REF!</definedName>
    <definedName name="奈良県" localSheetId="14">#REF!</definedName>
    <definedName name="奈良県" localSheetId="15">#REF!</definedName>
    <definedName name="奈良県">#REF!</definedName>
    <definedName name="富山県" localSheetId="10">#REF!</definedName>
    <definedName name="富山県" localSheetId="14">#REF!</definedName>
    <definedName name="富山県" localSheetId="15">#REF!</definedName>
    <definedName name="富山県">#REF!</definedName>
    <definedName name="福井県" localSheetId="10">#REF!</definedName>
    <definedName name="福井県" localSheetId="14">#REF!</definedName>
    <definedName name="福井県" localSheetId="15">#REF!</definedName>
    <definedName name="福井県">#REF!</definedName>
    <definedName name="福岡県" localSheetId="10">#REF!</definedName>
    <definedName name="福岡県" localSheetId="14">#REF!</definedName>
    <definedName name="福岡県" localSheetId="15">#REF!</definedName>
    <definedName name="福岡県">#REF!</definedName>
    <definedName name="福島県" localSheetId="10">#REF!</definedName>
    <definedName name="福島県" localSheetId="14">#REF!</definedName>
    <definedName name="福島県" localSheetId="15">#REF!</definedName>
    <definedName name="福島県">#REF!</definedName>
    <definedName name="兵庫県" localSheetId="10">#REF!</definedName>
    <definedName name="兵庫県" localSheetId="14">#REF!</definedName>
    <definedName name="兵庫県" localSheetId="15">#REF!</definedName>
    <definedName name="兵庫県">#REF!</definedName>
    <definedName name="北海道" localSheetId="10">#REF!</definedName>
    <definedName name="北海道" localSheetId="14">#REF!</definedName>
    <definedName name="北海道" localSheetId="15">#REF!</definedName>
    <definedName name="北海道">#REF!</definedName>
    <definedName name="和歌山県" localSheetId="10">#REF!</definedName>
    <definedName name="和歌山県" localSheetId="14">#REF!</definedName>
    <definedName name="和歌山県" localSheetId="15">#REF!</definedName>
    <definedName name="和歌山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1" i="41" l="1"/>
  <c r="R9" i="41"/>
  <c r="J35" i="39"/>
  <c r="K34" i="39"/>
  <c r="N34" i="39"/>
  <c r="P30" i="39"/>
  <c r="K30" i="39"/>
  <c r="J29" i="39"/>
  <c r="AI17" i="39"/>
  <c r="AF17" i="39"/>
  <c r="AA17" i="39"/>
  <c r="F18" i="39"/>
  <c r="J17" i="39"/>
  <c r="G17" i="39"/>
  <c r="AA16" i="39"/>
  <c r="X16" i="39"/>
  <c r="U16" i="39"/>
  <c r="S16" i="39"/>
  <c r="F16" i="39"/>
  <c r="AI14" i="39"/>
  <c r="AF14" i="39"/>
  <c r="AA14" i="39"/>
  <c r="AI12" i="39"/>
  <c r="AF12" i="39"/>
  <c r="AA12" i="39"/>
  <c r="E14" i="39"/>
  <c r="I12" i="39"/>
  <c r="F12" i="39"/>
  <c r="E8" i="39"/>
  <c r="E7" i="39"/>
  <c r="N23" i="38"/>
  <c r="N21" i="38"/>
  <c r="U14" i="38"/>
  <c r="Q14" i="38"/>
  <c r="L14" i="38"/>
  <c r="I12" i="38"/>
  <c r="I11" i="38"/>
  <c r="I10" i="38"/>
  <c r="I9" i="38"/>
  <c r="S8" i="38"/>
  <c r="S7" i="38"/>
  <c r="O8" i="38"/>
  <c r="O7" i="38"/>
  <c r="K8" i="38"/>
  <c r="K7" i="38"/>
  <c r="I8" i="38"/>
  <c r="I7" i="38"/>
  <c r="V6" i="38"/>
  <c r="S6" i="38"/>
  <c r="I6" i="38"/>
  <c r="Y20" i="35"/>
  <c r="AD7" i="35"/>
  <c r="P7" i="35"/>
  <c r="AK6" i="35"/>
  <c r="AH6" i="35"/>
  <c r="AE6" i="35"/>
  <c r="AC6" i="35"/>
  <c r="C6" i="35"/>
  <c r="AK5" i="35"/>
  <c r="AG5" i="35"/>
  <c r="AB5" i="35"/>
  <c r="C4" i="35"/>
  <c r="CB14" i="31"/>
  <c r="BY14" i="31"/>
  <c r="BU14" i="31"/>
  <c r="BR14" i="31"/>
  <c r="AY14" i="31"/>
  <c r="G13" i="31"/>
  <c r="G9" i="31"/>
  <c r="G10" i="31"/>
  <c r="G6" i="31"/>
  <c r="G7" i="31"/>
  <c r="J26" i="34"/>
  <c r="J24" i="34"/>
  <c r="J22" i="34"/>
  <c r="G10" i="32"/>
  <c r="G8" i="32"/>
  <c r="G5" i="32"/>
  <c r="T3" i="32"/>
  <c r="Q3" i="32"/>
  <c r="G3" i="32"/>
  <c r="A3" i="41"/>
  <c r="J53" i="39"/>
  <c r="J50" i="39"/>
  <c r="F20" i="35"/>
  <c r="V34" i="32"/>
  <c r="AC58" i="1"/>
  <c r="M58" i="1"/>
  <c r="M50" i="1"/>
  <c r="AS48" i="1"/>
  <c r="AM48" i="1"/>
  <c r="AG48" i="1"/>
  <c r="AT45" i="1"/>
  <c r="AP45" i="1"/>
  <c r="AJ45" i="1"/>
  <c r="E46" i="12"/>
  <c r="M45" i="1"/>
  <c r="M43" i="1"/>
  <c r="Y41" i="1"/>
  <c r="S41" i="1"/>
  <c r="M41" i="1"/>
  <c r="M35" i="1"/>
  <c r="M33" i="1"/>
  <c r="AX31" i="1"/>
  <c r="AP31" i="1"/>
  <c r="AT31" i="1"/>
  <c r="AX29" i="1"/>
  <c r="AT29" i="1"/>
  <c r="AP29" i="1"/>
  <c r="AP27" i="1"/>
  <c r="AI27" i="1"/>
  <c r="M27" i="1"/>
  <c r="AX25" i="1"/>
  <c r="AT25" i="1"/>
  <c r="AP25" i="1"/>
  <c r="O15" i="30"/>
  <c r="AU54" i="1" l="1"/>
  <c r="AN54" i="1"/>
  <c r="AI54" i="1"/>
  <c r="M52" i="1"/>
  <c r="AY45" i="1"/>
  <c r="M44" i="1"/>
  <c r="M39" i="1"/>
  <c r="S38" i="1"/>
  <c r="O38" i="1"/>
  <c r="R29" i="1"/>
  <c r="AY30" i="6"/>
  <c r="AU30" i="6"/>
  <c r="AQ30" i="6"/>
  <c r="AN30" i="6"/>
  <c r="Y30" i="6"/>
  <c r="O30" i="6"/>
  <c r="AT24" i="6"/>
  <c r="AN24" i="6"/>
  <c r="AH24" i="6"/>
  <c r="N27" i="6"/>
  <c r="U26" i="6"/>
  <c r="P26" i="6"/>
  <c r="AU21" i="6"/>
  <c r="AQ21" i="6"/>
  <c r="AK21" i="6"/>
  <c r="AG21" i="6"/>
  <c r="BA21" i="6"/>
  <c r="N23" i="6"/>
  <c r="N21" i="6"/>
  <c r="AK65" i="6"/>
  <c r="AK54" i="6"/>
  <c r="AK43" i="6"/>
  <c r="AK32" i="6"/>
  <c r="AJ68" i="1"/>
  <c r="AJ60" i="1"/>
  <c r="S73" i="1"/>
  <c r="AY68" i="1"/>
  <c r="AX76" i="1"/>
  <c r="AT76" i="1"/>
  <c r="AP76" i="1"/>
  <c r="AM76" i="1"/>
  <c r="X76" i="1"/>
  <c r="N76" i="1"/>
  <c r="O73" i="1"/>
  <c r="M74" i="1"/>
  <c r="AS71" i="1"/>
  <c r="AM71" i="1"/>
  <c r="AG71" i="1"/>
  <c r="AT68" i="1"/>
  <c r="AP68" i="1"/>
  <c r="AF68" i="1"/>
  <c r="M68" i="1"/>
  <c r="AM63" i="1"/>
  <c r="AG63" i="1"/>
  <c r="S65" i="1"/>
  <c r="O65" i="1"/>
  <c r="M66" i="1"/>
  <c r="AF60" i="1"/>
  <c r="AY60" i="1"/>
  <c r="M62" i="1"/>
  <c r="M60" i="1"/>
  <c r="S51" i="1"/>
  <c r="O51" i="1"/>
  <c r="AJ50" i="1"/>
  <c r="Q15" i="30" l="1"/>
  <c r="G26" i="30"/>
  <c r="U15" i="30"/>
  <c r="G18" i="30"/>
  <c r="G20" i="30"/>
  <c r="G33" i="30"/>
  <c r="M70" i="1"/>
  <c r="AW41" i="1"/>
  <c r="AQ41" i="1"/>
  <c r="AK41" i="1"/>
  <c r="W29" i="1"/>
  <c r="G30" i="30" l="1"/>
  <c r="S15" i="30"/>
  <c r="A14" i="28"/>
  <c r="BA65" i="6"/>
  <c r="BA54" i="6"/>
  <c r="BA43" i="6"/>
  <c r="BA32" i="6"/>
  <c r="AY74" i="6"/>
  <c r="AU74" i="6"/>
  <c r="AQ74" i="6"/>
  <c r="AN74" i="6"/>
  <c r="Y74" i="6"/>
  <c r="O74" i="6"/>
  <c r="N71" i="6"/>
  <c r="U70" i="6"/>
  <c r="P70" i="6"/>
  <c r="AT68" i="6"/>
  <c r="AN68" i="6"/>
  <c r="AH68" i="6"/>
  <c r="N67" i="6"/>
  <c r="AZ65" i="6"/>
  <c r="AU65" i="6"/>
  <c r="AQ65" i="6"/>
  <c r="AG65" i="6"/>
  <c r="N65" i="6"/>
  <c r="AY63" i="6"/>
  <c r="AU63" i="6"/>
  <c r="AQ63" i="6"/>
  <c r="AN63" i="6"/>
  <c r="Y63" i="6"/>
  <c r="O63" i="6"/>
  <c r="N60" i="6"/>
  <c r="U59" i="6"/>
  <c r="P59" i="6"/>
  <c r="AT57" i="6"/>
  <c r="AN57" i="6"/>
  <c r="AH57" i="6"/>
  <c r="N56" i="6"/>
  <c r="AZ54" i="6"/>
  <c r="AU54" i="6"/>
  <c r="AQ54" i="6"/>
  <c r="AG54" i="6"/>
  <c r="N54" i="6"/>
  <c r="AY52" i="6"/>
  <c r="AU52" i="6"/>
  <c r="AQ52" i="6"/>
  <c r="AN52" i="6"/>
  <c r="Y52" i="6"/>
  <c r="O52" i="6"/>
  <c r="N49" i="6"/>
  <c r="U48" i="6"/>
  <c r="P48" i="6"/>
  <c r="AT46" i="6"/>
  <c r="AN46" i="6"/>
  <c r="AH46" i="6"/>
  <c r="N45" i="6"/>
  <c r="AZ43" i="6"/>
  <c r="AU43" i="6"/>
  <c r="AQ43" i="6"/>
  <c r="AG43" i="6"/>
  <c r="N43" i="6"/>
  <c r="AY41" i="6"/>
  <c r="AU41" i="6"/>
  <c r="AQ41" i="6"/>
  <c r="AN41" i="6"/>
  <c r="Y41" i="6"/>
  <c r="O41" i="6"/>
  <c r="N38" i="6"/>
  <c r="U37" i="6"/>
  <c r="P37" i="6"/>
  <c r="AT35" i="6"/>
  <c r="AN35" i="6"/>
  <c r="AH35" i="6"/>
  <c r="N34" i="6"/>
  <c r="AZ32" i="6"/>
  <c r="AU32" i="6"/>
  <c r="AQ32" i="6"/>
  <c r="AG32" i="6"/>
  <c r="N32" i="6"/>
  <c r="AZ21" i="6"/>
  <c r="T11" i="28"/>
  <c r="A20" i="28"/>
  <c r="AM66" i="14"/>
  <c r="AM63" i="14"/>
  <c r="AE5" i="28"/>
  <c r="W5" i="28"/>
  <c r="Q20" i="28"/>
  <c r="M14" i="28"/>
  <c r="A11" i="28"/>
  <c r="M78" i="1"/>
  <c r="AS63" i="1"/>
  <c r="AT60" i="1"/>
  <c r="AP60" i="1"/>
  <c r="AU56" i="1"/>
  <c r="AN56" i="1"/>
  <c r="AI56" i="1"/>
  <c r="M56" i="1"/>
  <c r="M54" i="1"/>
  <c r="AN54" i="14" s="1"/>
  <c r="A17" i="28"/>
  <c r="E16" i="28"/>
  <c r="AB29" i="1"/>
  <c r="J14" i="28"/>
  <c r="AB5" i="28"/>
  <c r="Y5" i="28"/>
  <c r="J21" i="16" l="1"/>
  <c r="AI24" i="14"/>
  <c r="AM24" i="14"/>
  <c r="G20" i="16"/>
  <c r="AI60" i="14"/>
  <c r="U17" i="15"/>
  <c r="J20" i="16"/>
  <c r="AJ41" i="14"/>
  <c r="AN41" i="14"/>
  <c r="AR41" i="14"/>
  <c r="AJ43" i="14"/>
  <c r="AF36" i="14"/>
  <c r="J34" i="14"/>
  <c r="AJ48" i="14"/>
  <c r="P46" i="14"/>
  <c r="J47" i="14"/>
  <c r="Q50" i="14"/>
  <c r="U50" i="14"/>
  <c r="Y50" i="14"/>
  <c r="AQ50" i="14"/>
  <c r="AV58" i="1"/>
  <c r="AQ24" i="14"/>
  <c r="J27" i="14"/>
  <c r="J33" i="14"/>
  <c r="AF33" i="14"/>
  <c r="AM33" i="14"/>
  <c r="AQ33" i="14"/>
  <c r="K40" i="14"/>
  <c r="AN43" i="14"/>
  <c r="AR43" i="14"/>
  <c r="K46" i="14"/>
  <c r="AR48" i="14"/>
  <c r="N50" i="14"/>
  <c r="AF50" i="14"/>
  <c r="AI50" i="14"/>
  <c r="AM50" i="14"/>
  <c r="J54" i="14"/>
  <c r="Y54" i="14"/>
  <c r="J60" i="14"/>
  <c r="P60" i="14"/>
  <c r="S60" i="14"/>
  <c r="AF60" i="14"/>
  <c r="AM60" i="14"/>
  <c r="AQ60" i="14"/>
  <c r="K34" i="12"/>
  <c r="M34" i="12"/>
  <c r="E40" i="12"/>
  <c r="C15" i="13"/>
  <c r="F15" i="13"/>
  <c r="I15" i="13"/>
  <c r="N18" i="13"/>
  <c r="Q18" i="13"/>
  <c r="AD30" i="13"/>
  <c r="AI30" i="13"/>
  <c r="AL30" i="13"/>
  <c r="G36" i="13"/>
  <c r="AR8" i="15"/>
  <c r="O13" i="15"/>
  <c r="U56" i="15" s="1"/>
  <c r="AB13" i="15"/>
  <c r="AI13" i="15"/>
  <c r="O15" i="15"/>
  <c r="AA15" i="15"/>
  <c r="AI15" i="15"/>
  <c r="Q17" i="15"/>
  <c r="K37" i="15"/>
  <c r="V37" i="15" s="1"/>
  <c r="V39" i="15" s="1"/>
  <c r="C20" i="16"/>
  <c r="E20" i="16"/>
  <c r="E20" i="17"/>
  <c r="G20" i="17"/>
  <c r="J20" i="17"/>
  <c r="J22" i="17"/>
  <c r="AQ10" i="6"/>
  <c r="AU10" i="6"/>
  <c r="AY10" i="6"/>
  <c r="N12" i="6"/>
  <c r="AJ12" i="6"/>
  <c r="AQ12" i="6"/>
  <c r="K39" i="15" l="1"/>
  <c r="P19" i="15"/>
  <c r="G30" i="13"/>
  <c r="N15" i="6"/>
  <c r="J21" i="17"/>
  <c r="AA71" i="14"/>
  <c r="J28" i="14"/>
  <c r="E43" i="12"/>
  <c r="S15" i="15"/>
  <c r="AI33" i="14"/>
  <c r="J22" i="16"/>
  <c r="AN8" i="15"/>
  <c r="G26" i="13"/>
  <c r="I34" i="12"/>
  <c r="AN48" i="14"/>
  <c r="P40" i="14"/>
  <c r="AF30" i="13"/>
  <c r="C20" i="17"/>
  <c r="P21" i="15"/>
  <c r="J41" i="14"/>
  <c r="P18" i="15"/>
  <c r="AJ8" i="15"/>
  <c r="AA72" i="14"/>
  <c r="G1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0" authorId="0" shapeId="0" xr:uid="{00000000-0006-0000-0100-000001000000}">
      <text>
        <r>
          <rPr>
            <sz val="9"/>
            <color rgb="FF000000"/>
            <rFont val="ＭＳ ゴシック"/>
            <family val="3"/>
          </rPr>
          <t xml:space="preserve">「その他」を選択した場合は入力してください。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株式会社セット　奥井智久</author>
  </authors>
  <commentList>
    <comment ref="AD8" authorId="0" shapeId="0" xr:uid="{5B432429-5839-4B01-BDDB-FA0B35DB9E4D}">
      <text>
        <r>
          <rPr>
            <sz val="9"/>
            <color indexed="81"/>
            <rFont val="ＭＳ 明朝"/>
            <family val="1"/>
            <charset val="128"/>
          </rPr>
          <t>リストより選択</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株式会社セット　奥井智久</author>
  </authors>
  <commentList>
    <comment ref="I1" authorId="0" shapeId="0" xr:uid="{24F03F41-681A-4E33-BAC8-1DE2783327C5}">
      <text>
        <r>
          <rPr>
            <sz val="9"/>
            <color indexed="81"/>
            <rFont val="ＭＳ 明朝"/>
            <family val="1"/>
            <charset val="128"/>
          </rPr>
          <t>　①写真を記載して印刷するか、
　　印刷して写真を貼り付けてください。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株式会社セット　奥井智久</author>
  </authors>
  <commentList>
    <comment ref="AI16" authorId="0" shapeId="0" xr:uid="{D9226FE3-DA7C-4AC7-9AE6-6C43C02BD169}">
      <text>
        <r>
          <rPr>
            <sz val="9"/>
            <color indexed="81"/>
            <rFont val="ＭＳ 明朝"/>
            <family val="1"/>
            <charset val="128"/>
          </rPr>
          <t>リストより選択</t>
        </r>
      </text>
    </comment>
    <comment ref="E20" authorId="0" shapeId="0" xr:uid="{AE574585-2D34-4BFD-926D-C593CE6DB8EF}">
      <text>
        <r>
          <rPr>
            <sz val="9"/>
            <color indexed="81"/>
            <rFont val="ＭＳ Ｐゴシック"/>
            <family val="3"/>
            <charset val="128"/>
          </rPr>
          <t>リストより選択</t>
        </r>
      </text>
    </comment>
    <comment ref="Z27" authorId="0" shapeId="0" xr:uid="{6EE0C3A5-3747-4CD2-BFBA-41208F1321F3}">
      <text>
        <r>
          <rPr>
            <sz val="9"/>
            <color indexed="81"/>
            <rFont val="ＭＳ 明朝"/>
            <family val="1"/>
            <charset val="128"/>
          </rPr>
          <t>リストより選択</t>
        </r>
      </text>
    </comment>
    <comment ref="Z29" authorId="0" shapeId="0" xr:uid="{3A569682-0E71-42E5-BD78-ACD9D43D2F38}">
      <text>
        <r>
          <rPr>
            <sz val="9"/>
            <color indexed="81"/>
            <rFont val="ＭＳ 明朝"/>
            <family val="1"/>
            <charset val="128"/>
          </rPr>
          <t>リストより選択</t>
        </r>
      </text>
    </comment>
    <comment ref="J32" authorId="0" shapeId="0" xr:uid="{22993B90-99B3-4FD0-B794-9C8DB44587EB}">
      <text>
        <r>
          <rPr>
            <sz val="9"/>
            <color indexed="81"/>
            <rFont val="ＭＳ 明朝"/>
            <family val="1"/>
            <charset val="128"/>
          </rPr>
          <t>リストより選択</t>
        </r>
      </text>
    </comment>
    <comment ref="C34" authorId="0" shapeId="0" xr:uid="{D42CCB7F-5976-41C3-93C4-8CD667FD6171}">
      <text>
        <r>
          <rPr>
            <sz val="9"/>
            <color indexed="81"/>
            <rFont val="ＭＳ 明朝"/>
            <family val="1"/>
            <charset val="128"/>
          </rPr>
          <t>リストより選択</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株式会社セット　奥井智久</author>
  </authors>
  <commentList>
    <comment ref="I1" authorId="0" shapeId="0" xr:uid="{FCA74F27-E146-448D-9C3A-8BE369ED2E34}">
      <text>
        <r>
          <rPr>
            <sz val="9"/>
            <color indexed="81"/>
            <rFont val="ＭＳ 明朝"/>
            <family val="1"/>
            <charset val="128"/>
          </rPr>
          <t>　①Excelデータのまま地図を描くか、
　　印刷して地図を描いてください。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全日本不動産協会</author>
    <author>株式会社セット　奥井智久</author>
  </authors>
  <commentList>
    <comment ref="P15" authorId="0" shapeId="0" xr:uid="{49D81F06-C2BC-48FE-99F1-EA62B380E7D1}">
      <text>
        <r>
          <rPr>
            <sz val="9"/>
            <color indexed="81"/>
            <rFont val="ＭＳ 明朝"/>
            <family val="1"/>
            <charset val="128"/>
          </rPr>
          <t>リストより選択</t>
        </r>
      </text>
    </comment>
    <comment ref="M16" authorId="1" shapeId="0" xr:uid="{CE48545A-CAFC-40A5-A2E0-D38A99BA61B0}">
      <text>
        <r>
          <rPr>
            <sz val="9"/>
            <color indexed="81"/>
            <rFont val="ＭＳ 明朝"/>
            <family val="1"/>
            <charset val="128"/>
          </rPr>
          <t>リストより選択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700-000001000000}">
      <text>
        <r>
          <rPr>
            <sz val="11"/>
            <color rgb="FF000000"/>
            <rFont val="ＭＳ 明朝"/>
            <family val="1"/>
          </rPr>
          <t>　本書類は入力不要です。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800-000001000000}">
      <text>
        <r>
          <rPr>
            <sz val="11"/>
            <color rgb="FF000000"/>
            <rFont val="ＭＳ 明朝"/>
            <family val="1"/>
          </rPr>
          <t>　本書類は入力不要です。
　印刷し、内容をよくご確認下さい。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900-000001000000}">
      <text>
        <r>
          <rPr>
            <sz val="11"/>
            <color rgb="FF000000"/>
            <rFont val="ＭＳ 明朝"/>
            <family val="1"/>
          </rPr>
          <t>　本書類は入力不要です。
　印刷し、内容をよくご確認下さい。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fuminobu endo</author>
    <author>zennichi10</author>
  </authors>
  <commentList>
    <comment ref="R1" authorId="0" shapeId="0" xr:uid="{00000000-0006-0000-0200-000001000000}">
      <text>
        <r>
          <rPr>
            <sz val="8"/>
            <color rgb="FF000000"/>
            <rFont val="HG創英角ｺﾞｼｯｸUB"/>
            <family val="3"/>
          </rPr>
          <t>ﾘｽﾄより選択</t>
        </r>
      </text>
    </comment>
    <comment ref="AJ1" authorId="0" shapeId="0" xr:uid="{00000000-0006-0000-0200-000002000000}">
      <text>
        <r>
          <rPr>
            <sz val="8"/>
            <color rgb="FF000000"/>
            <rFont val="HG創英角ｺﾞｼｯｸUB"/>
            <family val="3"/>
          </rPr>
          <t xml:space="preserve">
  ①『入会申込書』に入力したデータが
　　他の書式に反映されますので、必ず
　　本書式から入力して下さい。
　②入力後、プリントアウトのうえ、押
　　印下さい。　
　　印鑑は免許申請時に利用した印鑑を
　　押印して下さい。
　③下記より次の書類を選択して下さい。</t>
        </r>
      </text>
    </comment>
    <comment ref="R4" authorId="0" shapeId="0" xr:uid="{00000000-0006-0000-0200-000003000000}">
      <text>
        <r>
          <rPr>
            <sz val="8"/>
            <color rgb="FF000000"/>
            <rFont val="HG創英角ｺﾞｼｯｸUB"/>
            <family val="3"/>
          </rPr>
          <t>ﾘｽﾄより選択</t>
        </r>
      </text>
    </comment>
    <comment ref="AN54" authorId="0" shapeId="0" xr:uid="{00000000-0006-0000-0200-000004000000}">
      <text>
        <r>
          <rPr>
            <sz val="8"/>
            <color rgb="FF000000"/>
            <rFont val="HG創英角ｺﾞｼｯｸUB"/>
            <family val="3"/>
          </rPr>
          <t>ﾘｽﾄより選択</t>
        </r>
      </text>
    </comment>
    <comment ref="AK56" authorId="0" shapeId="0" xr:uid="{00000000-0006-0000-0200-000005000000}">
      <text>
        <r>
          <rPr>
            <sz val="8"/>
            <color rgb="FF000000"/>
            <rFont val="HG創英角ｺﾞｼｯｸUB"/>
            <family val="3"/>
          </rPr>
          <t>該当するものを１つだけ選択</t>
        </r>
      </text>
    </comment>
    <comment ref="AM63" authorId="1" shapeId="0" xr:uid="{00000000-0006-0000-0200-000006000000}">
      <text>
        <r>
          <rPr>
            <sz val="9"/>
            <color rgb="FF000000"/>
            <rFont val="HGP創英角ｺﾞｼｯｸUB"/>
            <family val="3"/>
          </rPr>
          <t>ﾘｽﾄより選択</t>
        </r>
      </text>
    </comment>
    <comment ref="AM66" authorId="1" shapeId="0" xr:uid="{00000000-0006-0000-0200-000007000000}">
      <text>
        <r>
          <rPr>
            <sz val="9"/>
            <color rgb="FF000000"/>
            <rFont val="HGP創英角ｺﾞｼｯｸUB"/>
            <family val="3"/>
          </rPr>
          <t>ﾘｽﾄより選択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400-000001000000}">
      <text>
        <r>
          <rPr>
            <sz val="11"/>
            <color rgb="FF000000"/>
            <rFont val="ＭＳ Ｐゴシック"/>
            <family val="3"/>
          </rPr>
          <t>　　　</t>
        </r>
        <r>
          <rPr>
            <sz val="11"/>
            <color rgb="FF000000"/>
            <rFont val="ＭＳ 明朝"/>
            <family val="1"/>
          </rPr>
          <t>①本書類は入力不要です。
　　　印刷し、内容をよくご確認のうえ、
　　　押印して下さい。
　　</t>
        </r>
        <r>
          <rPr>
            <sz val="11"/>
            <color indexed="10"/>
            <rFont val="ＭＳ 明朝"/>
            <family val="1"/>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500-000001000000}">
      <text>
        <r>
          <rPr>
            <sz val="12"/>
            <color rgb="FF000000"/>
            <rFont val="ＭＳ 明朝"/>
            <family val="1"/>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J25" authorId="0" shapeId="0" xr:uid="{F873A88C-0E1E-4B7A-BFFF-04EB6DCF819F}">
      <text>
        <r>
          <rPr>
            <sz val="8"/>
            <color indexed="81"/>
            <rFont val="ＭＳ 明朝"/>
            <family val="1"/>
            <charset val="128"/>
          </rPr>
          <t>リストより選択</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株式会社セット　奥井智久</author>
  </authors>
  <commentList>
    <comment ref="AY21" authorId="0" shapeId="0" xr:uid="{5E2E03F2-C007-4468-8FEE-A92C2C2485DE}">
      <text>
        <r>
          <rPr>
            <sz val="9"/>
            <color indexed="81"/>
            <rFont val="ＭＳ 明朝"/>
            <family val="1"/>
            <charset val="128"/>
          </rPr>
          <t>リストより選択</t>
        </r>
      </text>
    </comment>
    <comment ref="CG21" authorId="0" shapeId="0" xr:uid="{469D5DED-22B0-4EF3-AF61-B5CAC675C4C2}">
      <text>
        <r>
          <rPr>
            <sz val="9"/>
            <color indexed="81"/>
            <rFont val="ＭＳ 明朝"/>
            <family val="1"/>
            <charset val="128"/>
          </rPr>
          <t>リストより選択</t>
        </r>
      </text>
    </comment>
    <comment ref="BA33" authorId="0" shapeId="0" xr:uid="{1D776974-4F82-4FB1-B482-E25C6338D3B5}">
      <text>
        <r>
          <rPr>
            <sz val="9"/>
            <color indexed="81"/>
            <rFont val="ＭＳ 明朝"/>
            <family val="1"/>
            <charset val="128"/>
          </rPr>
          <t>リストより選択</t>
        </r>
      </text>
    </comment>
    <comment ref="BA34" authorId="0" shapeId="0" xr:uid="{68B65B31-897A-41A9-BCAC-B02A01841309}">
      <text>
        <r>
          <rPr>
            <sz val="9"/>
            <color indexed="81"/>
            <rFont val="ＭＳ 明朝"/>
            <family val="1"/>
            <charset val="128"/>
          </rPr>
          <t>リストより選択</t>
        </r>
      </text>
    </comment>
  </commentList>
</comments>
</file>

<file path=xl/sharedStrings.xml><?xml version="1.0" encoding="utf-8"?>
<sst xmlns="http://schemas.openxmlformats.org/spreadsheetml/2006/main" count="1905" uniqueCount="1367">
  <si>
    <r>
      <rPr>
        <sz val="9"/>
        <color theme="1"/>
        <rFont val="ＭＳ 明朝"/>
        <family val="1"/>
      </rPr>
      <t>新入会</t>
    </r>
    <rPh sb="0" eb="3">
      <t>シンニュウカイ</t>
    </rPh>
    <phoneticPr fontId="0"/>
  </si>
  <si>
    <r>
      <rPr>
        <sz val="9"/>
        <color theme="1"/>
        <rFont val="ＭＳ 明朝"/>
        <family val="1"/>
      </rPr>
      <t>新規免許取得</t>
    </r>
    <rPh sb="0" eb="2">
      <t>シンキ</t>
    </rPh>
    <rPh sb="2" eb="4">
      <t>メンキョ</t>
    </rPh>
    <rPh sb="4" eb="6">
      <t>シュトク</t>
    </rPh>
    <phoneticPr fontId="0"/>
  </si>
  <si>
    <r>
      <rPr>
        <sz val="9"/>
        <color theme="1"/>
        <rFont val="ＭＳ 明朝"/>
        <family val="1"/>
      </rPr>
      <t>継続</t>
    </r>
    <rPh sb="0" eb="2">
      <t>ケイゾク</t>
    </rPh>
    <phoneticPr fontId="0"/>
  </si>
  <si>
    <r>
      <rPr>
        <sz val="9"/>
        <color theme="1"/>
        <rFont val="ＭＳ 明朝"/>
        <family val="1"/>
      </rPr>
      <t>法人    個人</t>
    </r>
    <rPh sb="0" eb="2">
      <t>ホウジン</t>
    </rPh>
    <rPh sb="6" eb="8">
      <t>コジン</t>
    </rPh>
    <phoneticPr fontId="0"/>
  </si>
  <si>
    <r>
      <rPr>
        <sz val="9"/>
        <color theme="1"/>
        <rFont val="ＭＳ 明朝"/>
        <family val="1"/>
      </rPr>
      <t>代表者変更（個人）</t>
    </r>
    <rPh sb="0" eb="3">
      <t>ダイヒョウシャ</t>
    </rPh>
    <rPh sb="3" eb="5">
      <t>ヘンコウ</t>
    </rPh>
    <rPh sb="6" eb="8">
      <t>コジン</t>
    </rPh>
    <phoneticPr fontId="0"/>
  </si>
  <si>
    <r>
      <rPr>
        <sz val="9"/>
        <color theme="1"/>
        <rFont val="ＭＳ 明朝"/>
        <family val="1"/>
      </rPr>
      <t>他協会より加入</t>
    </r>
    <rPh sb="0" eb="1">
      <t>タ</t>
    </rPh>
    <rPh sb="1" eb="3">
      <t>キョウカイ</t>
    </rPh>
    <rPh sb="5" eb="7">
      <t>カニュウ</t>
    </rPh>
    <phoneticPr fontId="0"/>
  </si>
  <si>
    <r>
      <rPr>
        <sz val="9"/>
        <color theme="1"/>
        <rFont val="ＭＳ 明朝"/>
        <family val="1"/>
      </rPr>
      <t>期限切再申請</t>
    </r>
    <rPh sb="0" eb="2">
      <t>キゲン</t>
    </rPh>
    <rPh sb="2" eb="3">
      <t>ギ</t>
    </rPh>
    <rPh sb="3" eb="6">
      <t>サイシンセイ</t>
    </rPh>
    <phoneticPr fontId="0"/>
  </si>
  <si>
    <r>
      <rPr>
        <sz val="9"/>
        <color theme="1"/>
        <rFont val="ＭＳ 明朝"/>
        <family val="1"/>
      </rPr>
      <t>その他組織変更</t>
    </r>
    <rPh sb="2" eb="3">
      <t>タ</t>
    </rPh>
    <rPh sb="3" eb="5">
      <t>ソシキ</t>
    </rPh>
    <rPh sb="5" eb="7">
      <t>ヘンコウ</t>
    </rPh>
    <phoneticPr fontId="0"/>
  </si>
  <si>
    <r>
      <rPr>
        <sz val="9"/>
        <color theme="1"/>
        <rFont val="ＭＳ 明朝"/>
        <family val="1"/>
      </rPr>
      <t>自社供託</t>
    </r>
    <rPh sb="0" eb="2">
      <t>ジシャ</t>
    </rPh>
    <rPh sb="2" eb="4">
      <t>キョウタク</t>
    </rPh>
    <phoneticPr fontId="0"/>
  </si>
  <si>
    <r>
      <rPr>
        <sz val="8"/>
        <color theme="1"/>
        <rFont val="ＭＳ 明朝"/>
        <family val="1"/>
      </rPr>
      <t>本　　部　　名</t>
    </r>
    <rPh sb="0" eb="1">
      <t>ホン</t>
    </rPh>
    <rPh sb="3" eb="4">
      <t>ブ</t>
    </rPh>
    <rPh sb="6" eb="7">
      <t>メイ</t>
    </rPh>
    <phoneticPr fontId="0"/>
  </si>
  <si>
    <r>
      <rPr>
        <sz val="8"/>
        <color theme="1"/>
        <rFont val="ＭＳ 明朝"/>
        <family val="1"/>
      </rPr>
      <t>地方本部受付年月日</t>
    </r>
    <rPh sb="0" eb="2">
      <t>チホウ</t>
    </rPh>
    <rPh sb="2" eb="4">
      <t>ホンブ</t>
    </rPh>
    <rPh sb="4" eb="6">
      <t>ウケツケ</t>
    </rPh>
    <rPh sb="6" eb="9">
      <t>ネンガッピ</t>
    </rPh>
    <phoneticPr fontId="0"/>
  </si>
  <si>
    <r>
      <rPr>
        <sz val="8"/>
        <color theme="1"/>
        <rFont val="ＭＳ 明朝"/>
        <family val="1"/>
      </rPr>
      <t>地方本部承認年月日</t>
    </r>
    <rPh sb="0" eb="2">
      <t>チホウ</t>
    </rPh>
    <rPh sb="2" eb="4">
      <t>ホンブ</t>
    </rPh>
    <rPh sb="4" eb="6">
      <t>ショウニン</t>
    </rPh>
    <rPh sb="6" eb="9">
      <t>ネンガッピ</t>
    </rPh>
    <phoneticPr fontId="0"/>
  </si>
  <si>
    <r>
      <rPr>
        <sz val="8"/>
        <color theme="1"/>
        <rFont val="ＭＳ 明朝"/>
        <family val="1"/>
      </rPr>
      <t>統　一　コ　ー　ド</t>
    </r>
    <rPh sb="0" eb="1">
      <t>トウ</t>
    </rPh>
    <rPh sb="2" eb="3">
      <t>イチ</t>
    </rPh>
    <phoneticPr fontId="0"/>
  </si>
  <si>
    <r>
      <rPr>
        <sz val="8"/>
        <color theme="1"/>
        <rFont val="ＭＳ 明朝"/>
        <family val="1"/>
      </rPr>
      <t>支部コード</t>
    </r>
    <rPh sb="0" eb="2">
      <t>シブ</t>
    </rPh>
    <phoneticPr fontId="0"/>
  </si>
  <si>
    <r>
      <rPr>
        <sz val="8"/>
        <color theme="1"/>
        <rFont val="ＭＳ 明朝"/>
        <family val="1"/>
      </rPr>
      <t>令和</t>
    </r>
    <rPh sb="0" eb="2">
      <t>レイワ</t>
    </rPh>
    <phoneticPr fontId="0"/>
  </si>
  <si>
    <r>
      <rPr>
        <sz val="8"/>
        <color theme="1"/>
        <rFont val="ＭＳ 明朝"/>
        <family val="1"/>
      </rPr>
      <t>年</t>
    </r>
    <rPh sb="0" eb="1">
      <t>ネン</t>
    </rPh>
    <phoneticPr fontId="0"/>
  </si>
  <si>
    <r>
      <rPr>
        <sz val="8"/>
        <color theme="1"/>
        <rFont val="ＭＳ 明朝"/>
        <family val="1"/>
      </rPr>
      <t>月</t>
    </r>
    <rPh sb="0" eb="1">
      <t>ガツ</t>
    </rPh>
    <phoneticPr fontId="0"/>
  </si>
  <si>
    <r>
      <rPr>
        <sz val="8"/>
        <color theme="1"/>
        <rFont val="ＭＳ 明朝"/>
        <family val="1"/>
      </rPr>
      <t>日</t>
    </r>
    <rPh sb="0" eb="1">
      <t>ニチ</t>
    </rPh>
    <phoneticPr fontId="0"/>
  </si>
  <si>
    <r>
      <rPr>
        <sz val="8"/>
        <color theme="1"/>
        <rFont val="ＭＳ 明朝"/>
        <family val="1"/>
      </rPr>
      <t>令和</t>
    </r>
    <rPh sb="0" eb="2">
      <t>レイワ</t>
    </rPh>
    <phoneticPr fontId="0"/>
  </si>
  <si>
    <r>
      <rPr>
        <sz val="8"/>
        <color theme="1"/>
        <rFont val="ＭＳ 明朝"/>
        <family val="1"/>
      </rPr>
      <t>年</t>
    </r>
    <rPh sb="0" eb="1">
      <t>ネン</t>
    </rPh>
    <phoneticPr fontId="0"/>
  </si>
  <si>
    <r>
      <rPr>
        <sz val="8"/>
        <color theme="1"/>
        <rFont val="ＭＳ 明朝"/>
        <family val="1"/>
      </rPr>
      <t>月</t>
    </r>
    <rPh sb="0" eb="1">
      <t>ガツ</t>
    </rPh>
    <phoneticPr fontId="0"/>
  </si>
  <si>
    <r>
      <rPr>
        <sz val="8"/>
        <color theme="1"/>
        <rFont val="ＭＳ 明朝"/>
        <family val="1"/>
      </rPr>
      <t>日</t>
    </r>
    <rPh sb="0" eb="1">
      <t>ニチ</t>
    </rPh>
    <phoneticPr fontId="0"/>
  </si>
  <si>
    <r>
      <rPr>
        <b/>
        <sz val="18"/>
        <color indexed="8"/>
        <rFont val="ＭＳ 明朝"/>
        <family val="1"/>
      </rPr>
      <t>入 会 申 込 書</t>
    </r>
    <r>
      <rPr>
        <sz val="14"/>
        <color indexed="8"/>
        <rFont val="ＭＳ 明朝"/>
        <family val="1"/>
      </rPr>
      <t>（主たる事務所）</t>
    </r>
    <rPh sb="0" eb="1">
      <t>イリ</t>
    </rPh>
    <rPh sb="2" eb="3">
      <t>カイ</t>
    </rPh>
    <rPh sb="4" eb="5">
      <t>サル</t>
    </rPh>
    <rPh sb="6" eb="7">
      <t>コミ</t>
    </rPh>
    <rPh sb="8" eb="9">
      <t>ショ</t>
    </rPh>
    <rPh sb="10" eb="11">
      <t>シュ</t>
    </rPh>
    <rPh sb="13" eb="15">
      <t>ジム</t>
    </rPh>
    <rPh sb="15" eb="16">
      <t>ジョ</t>
    </rPh>
    <phoneticPr fontId="0"/>
  </si>
  <si>
    <r>
      <rPr>
        <sz val="11"/>
        <color theme="1"/>
        <rFont val="ＭＳ 明朝"/>
        <family val="1"/>
      </rPr>
      <t>公益社団法人</t>
    </r>
    <rPh sb="0" eb="2">
      <t>コウエキ</t>
    </rPh>
    <rPh sb="2" eb="6">
      <t>シャダンホウジン</t>
    </rPh>
    <phoneticPr fontId="0"/>
  </si>
  <si>
    <r>
      <rPr>
        <sz val="11"/>
        <color theme="1"/>
        <rFont val="ＭＳ 明朝"/>
        <family val="1"/>
      </rPr>
      <t>全日本不動産協会</t>
    </r>
    <rPh sb="0" eb="8">
      <t>ゼンニホンフドウサンキョウカイ</t>
    </rPh>
    <phoneticPr fontId="0"/>
  </si>
  <si>
    <r>
      <rPr>
        <sz val="11"/>
        <color theme="1"/>
        <rFont val="ＭＳ 明朝"/>
        <family val="1"/>
      </rPr>
      <t>殿</t>
    </r>
    <rPh sb="0" eb="1">
      <t>トノ</t>
    </rPh>
    <phoneticPr fontId="0"/>
  </si>
  <si>
    <r>
      <rPr>
        <sz val="11"/>
        <color theme="1"/>
        <rFont val="ＭＳ 明朝"/>
        <family val="1"/>
      </rPr>
      <t>公益社団法人</t>
    </r>
    <rPh sb="0" eb="2">
      <t>コウエキ</t>
    </rPh>
    <rPh sb="2" eb="4">
      <t>シャダン</t>
    </rPh>
    <rPh sb="4" eb="6">
      <t>ホウジン</t>
    </rPh>
    <phoneticPr fontId="0"/>
  </si>
  <si>
    <r>
      <rPr>
        <sz val="11"/>
        <color theme="1"/>
        <rFont val="ＭＳ 明朝"/>
        <family val="1"/>
      </rPr>
      <t>不動産保証協会</t>
    </r>
    <rPh sb="0" eb="7">
      <t>フドウサンホショウキョウカイ</t>
    </rPh>
    <phoneticPr fontId="0"/>
  </si>
  <si>
    <r>
      <rPr>
        <sz val="11"/>
        <color theme="1"/>
        <rFont val="ＭＳ 明朝"/>
        <family val="1"/>
      </rPr>
      <t>私は、この度貴会の諸規程を承諾のうえ、下記のとおり入会の申込みをいたします。</t>
    </r>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0"/>
  </si>
  <si>
    <r>
      <rPr>
        <sz val="11"/>
        <color theme="1"/>
        <rFont val="ＭＳ 明朝"/>
        <family val="1"/>
      </rPr>
      <t>記入日</t>
    </r>
    <rPh sb="0" eb="2">
      <t>キニュウ</t>
    </rPh>
    <rPh sb="2" eb="3">
      <t>ビ</t>
    </rPh>
    <phoneticPr fontId="0"/>
  </si>
  <si>
    <r>
      <rPr>
        <sz val="11"/>
        <color theme="1"/>
        <rFont val="ＭＳ 明朝"/>
        <family val="1"/>
      </rPr>
      <t>令和</t>
    </r>
    <rPh sb="0" eb="2">
      <t>レイワ</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</si>
  <si>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</si>
  <si>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</si>
  <si>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</si>
  <si>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r>
      <rPr>
        <sz val="11"/>
        <color theme="1"/>
        <rFont val="ＭＳ ゴシック"/>
        <family val="3"/>
      </rPr>
      <t>▼選択</t>
    </r>
    <rPh sb="0" eb="3">
      <t>キゴウセンタク</t>
    </rPh>
    <phoneticPr fontId="0"/>
  </si>
  <si>
    <r>
      <rPr>
        <sz val="11"/>
        <color rgb="FF000000"/>
        <rFont val="ＭＳ ゴシック"/>
        <family val="3"/>
      </rPr>
      <t>▼選択</t>
    </r>
    <rPh sb="0" eb="3">
      <t>キゴウセンタク</t>
    </rPh>
    <phoneticPr fontId="0"/>
  </si>
  <si>
    <r>
      <rPr>
        <sz val="11"/>
        <color theme="1"/>
        <rFont val="ＭＳ 明朝"/>
        <family val="1"/>
      </rPr>
      <t>免 許 証</t>
    </r>
    <rPh sb="0" eb="1">
      <t>メン</t>
    </rPh>
    <rPh sb="2" eb="3">
      <t>モト</t>
    </rPh>
    <rPh sb="4" eb="5">
      <t>アカシ</t>
    </rPh>
    <phoneticPr fontId="0"/>
  </si>
  <si>
    <r>
      <rPr>
        <sz val="11"/>
        <color theme="1"/>
        <rFont val="ＭＳ 明朝"/>
        <family val="1"/>
      </rPr>
      <t>免許証番号</t>
    </r>
    <rPh sb="0" eb="3">
      <t>メンキョショウ</t>
    </rPh>
    <rPh sb="3" eb="5">
      <t>バンゴウ</t>
    </rPh>
    <phoneticPr fontId="0"/>
  </si>
  <si>
    <r>
      <rPr>
        <sz val="11"/>
        <color theme="1"/>
        <rFont val="ＭＳ 明朝"/>
        <family val="1"/>
      </rPr>
      <t>(</t>
    </r>
    <phoneticPr fontId="0"/>
  </si>
  <si>
    <r>
      <rPr>
        <sz val="11"/>
        <color theme="1"/>
        <rFont val="ＭＳ 明朝"/>
        <family val="1"/>
      </rPr>
      <t>)</t>
    </r>
    <phoneticPr fontId="0"/>
  </si>
  <si>
    <r>
      <rPr>
        <sz val="11"/>
        <color theme="1"/>
        <rFont val="ＭＳ 明朝"/>
        <family val="1"/>
      </rPr>
      <t>第</t>
    </r>
    <rPh sb="0" eb="1">
      <t>ダイ</t>
    </rPh>
    <phoneticPr fontId="0"/>
  </si>
  <si>
    <r>
      <rPr>
        <sz val="11"/>
        <color theme="1"/>
        <rFont val="ＭＳ 明朝"/>
        <family val="1"/>
      </rPr>
      <t>号</t>
    </r>
    <rPh sb="0" eb="1">
      <t>ゴウ</t>
    </rPh>
    <phoneticPr fontId="0"/>
  </si>
  <si>
    <r>
      <rPr>
        <sz val="11"/>
        <color rgb="FF000000"/>
        <rFont val="ＭＳ ゴシック"/>
        <family val="3"/>
      </rPr>
      <t>▼選択</t>
    </r>
    <rPh sb="1" eb="3">
      <t>センタク</t>
    </rPh>
    <phoneticPr fontId="0"/>
  </si>
  <si>
    <r>
      <rPr>
        <sz val="11"/>
        <color theme="1"/>
        <rFont val="ＭＳ ゴシック"/>
        <family val="3"/>
      </rPr>
      <t>北海道（石狩）</t>
    </r>
    <rPh sb="0" eb="3">
      <t>ホッカイドウ</t>
    </rPh>
    <rPh sb="4" eb="6">
      <t>イシカリ</t>
    </rPh>
    <phoneticPr fontId="0"/>
  </si>
  <si>
    <r>
      <rPr>
        <sz val="11"/>
        <color rgb="FF000000"/>
        <rFont val="ＭＳ ゴシック"/>
        <family val="3"/>
      </rPr>
      <t>国土交通大臣</t>
    </r>
    <rPh sb="0" eb="2">
      <t>コクド</t>
    </rPh>
    <rPh sb="2" eb="4">
      <t>コウツウ</t>
    </rPh>
    <rPh sb="4" eb="6">
      <t>ダイジン</t>
    </rPh>
    <phoneticPr fontId="0"/>
  </si>
  <si>
    <r>
      <rPr>
        <sz val="11"/>
        <color theme="1"/>
        <rFont val="ＭＳ ゴシック"/>
        <family val="3"/>
      </rPr>
      <t>北海道知事（渡島）</t>
    </r>
    <rPh sb="0" eb="3">
      <t>ホッカイドウ</t>
    </rPh>
    <rPh sb="3" eb="5">
      <t>チジ</t>
    </rPh>
    <rPh sb="6" eb="7">
      <t>ワタリ</t>
    </rPh>
    <rPh sb="7" eb="8">
      <t>シマ</t>
    </rPh>
    <phoneticPr fontId="0"/>
  </si>
  <si>
    <r>
      <rPr>
        <sz val="11"/>
        <color theme="1"/>
        <rFont val="ＭＳ ゴシック"/>
        <family val="3"/>
      </rPr>
      <t>北海道（渡島）</t>
    </r>
    <rPh sb="0" eb="3">
      <t>ホッカイドウ</t>
    </rPh>
    <rPh sb="4" eb="5">
      <t>ワタリ</t>
    </rPh>
    <rPh sb="5" eb="6">
      <t>シマ</t>
    </rPh>
    <phoneticPr fontId="0"/>
  </si>
  <si>
    <r>
      <rPr>
        <sz val="11"/>
        <color rgb="FF000000"/>
        <rFont val="ＭＳ ゴシック"/>
        <family val="3"/>
      </rPr>
      <t>北海道知事（石狩）</t>
    </r>
    <rPh sb="0" eb="3">
      <t>ホッカイドウ</t>
    </rPh>
    <rPh sb="3" eb="5">
      <t>チジ</t>
    </rPh>
    <rPh sb="6" eb="8">
      <t>イシカリ</t>
    </rPh>
    <phoneticPr fontId="0"/>
  </si>
  <si>
    <r>
      <rPr>
        <sz val="10"/>
        <color theme="0"/>
        <rFont val="ＭＳ 明朝"/>
        <family val="1"/>
      </rPr>
      <t>北海道本部</t>
    </r>
    <rPh sb="0" eb="5">
      <t>ホッカイドウホンブ</t>
    </rPh>
    <phoneticPr fontId="0"/>
  </si>
  <si>
    <r>
      <rPr>
        <sz val="11"/>
        <color theme="1"/>
        <rFont val="ＭＳ 明朝"/>
        <family val="1"/>
      </rPr>
      <t>免許年月日</t>
    </r>
    <rPh sb="0" eb="2">
      <t>メンキョ</t>
    </rPh>
    <rPh sb="2" eb="5">
      <t>ネンガッピ</t>
    </rPh>
    <phoneticPr fontId="0"/>
  </si>
  <si>
    <t>令和</t>
  </si>
  <si>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</si>
  <si>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</si>
  <si>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</si>
  <si>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r>
      <rPr>
        <sz val="11"/>
        <color theme="1"/>
        <rFont val="ＭＳ 明朝"/>
        <family val="1"/>
      </rPr>
      <t>有効期間</t>
    </r>
    <rPh sb="0" eb="2">
      <t>ユウコウ</t>
    </rPh>
    <rPh sb="2" eb="4">
      <t>キカン</t>
    </rPh>
    <phoneticPr fontId="0"/>
  </si>
  <si>
    <r>
      <rPr>
        <sz val="11"/>
        <color theme="1"/>
        <rFont val="ＭＳ 明朝"/>
        <family val="1"/>
      </rPr>
      <t>自</t>
    </r>
    <rPh sb="0" eb="1">
      <t>ジ</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</si>
  <si>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</si>
  <si>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</si>
  <si>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</si>
  <si>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t>北海道知事（檜山）</t>
  </si>
  <si>
    <r>
      <rPr>
        <sz val="11"/>
        <color theme="1"/>
        <rFont val="ＭＳ ゴシック"/>
        <family val="3"/>
      </rPr>
      <t>北海道（檜山）</t>
    </r>
    <phoneticPr fontId="0"/>
  </si>
  <si>
    <r>
      <rPr>
        <sz val="11"/>
        <color rgb="FF000000"/>
        <rFont val="ＭＳ ゴシック"/>
        <family val="3"/>
      </rPr>
      <t>北海道知事（渡島）</t>
    </r>
    <rPh sb="0" eb="3">
      <t>ホッカイドウ</t>
    </rPh>
    <rPh sb="3" eb="5">
      <t>チジ</t>
    </rPh>
    <rPh sb="6" eb="7">
      <t>ワタリ</t>
    </rPh>
    <rPh sb="7" eb="8">
      <t>シマ</t>
    </rPh>
    <phoneticPr fontId="0"/>
  </si>
  <si>
    <r>
      <rPr>
        <sz val="10"/>
        <color theme="0"/>
        <rFont val="ＭＳ 明朝"/>
        <family val="1"/>
      </rPr>
      <t>北海道本部</t>
    </r>
    <rPh sb="0" eb="5">
      <t>ホッカイドウホンブ</t>
    </rPh>
    <phoneticPr fontId="0"/>
  </si>
  <si>
    <r>
      <rPr>
        <sz val="11"/>
        <color theme="1"/>
        <rFont val="ＭＳ ゴシック"/>
        <family val="3"/>
      </rPr>
      <t>北海道知事（後志）</t>
    </r>
    <rPh sb="0" eb="3">
      <t>ホッカイドウ</t>
    </rPh>
    <rPh sb="6" eb="7">
      <t>アト</t>
    </rPh>
    <rPh sb="7" eb="8">
      <t>ココロザシ</t>
    </rPh>
    <phoneticPr fontId="0"/>
  </si>
  <si>
    <r>
      <rPr>
        <sz val="11"/>
        <color theme="1"/>
        <rFont val="ＭＳ ゴシック"/>
        <family val="3"/>
      </rPr>
      <t>北海道（後志）</t>
    </r>
    <rPh sb="0" eb="3">
      <t>ホッカイドウ</t>
    </rPh>
    <rPh sb="4" eb="5">
      <t>アト</t>
    </rPh>
    <rPh sb="5" eb="6">
      <t>ココロザシ</t>
    </rPh>
    <phoneticPr fontId="0"/>
  </si>
  <si>
    <r>
      <rPr>
        <sz val="10"/>
        <color theme="0"/>
        <rFont val="ＭＳ 明朝"/>
        <family val="1"/>
      </rPr>
      <t>北海道本部</t>
    </r>
    <rPh sb="0" eb="5">
      <t>ホッカイドウホンブ</t>
    </rPh>
    <phoneticPr fontId="0"/>
  </si>
  <si>
    <r>
      <rPr>
        <sz val="11"/>
        <color theme="1"/>
        <rFont val="ＭＳ 明朝"/>
        <family val="1"/>
      </rPr>
      <t>至</t>
    </r>
    <rPh sb="0" eb="1">
      <t>イタ</t>
    </rPh>
    <phoneticPr fontId="0"/>
  </si>
  <si>
    <r>
      <rPr>
        <sz val="11"/>
        <color theme="1"/>
        <rFont val="ＭＳ ゴシック"/>
        <family val="3"/>
      </rPr>
      <t>令和</t>
    </r>
    <rPh sb="0" eb="2">
      <t>レイワ</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</si>
  <si>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</si>
  <si>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</si>
  <si>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</si>
  <si>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r>
      <rPr>
        <sz val="11"/>
        <color theme="1"/>
        <rFont val="ＭＳ ゴシック"/>
        <family val="3"/>
      </rPr>
      <t>北海道知事（空知）</t>
    </r>
    <rPh sb="0" eb="3">
      <t>ホッカイドウ</t>
    </rPh>
    <rPh sb="6" eb="8">
      <t>ソラチ</t>
    </rPh>
    <phoneticPr fontId="0"/>
  </si>
  <si>
    <r>
      <rPr>
        <sz val="11"/>
        <color theme="1"/>
        <rFont val="ＭＳ ゴシック"/>
        <family val="3"/>
      </rPr>
      <t>北海道（空知）</t>
    </r>
    <rPh sb="0" eb="3">
      <t>ホッカイドウ</t>
    </rPh>
    <rPh sb="4" eb="6">
      <t>ソラチ</t>
    </rPh>
    <phoneticPr fontId="0"/>
  </si>
  <si>
    <r>
      <rPr>
        <sz val="11"/>
        <color rgb="FF000000"/>
        <rFont val="ＭＳ ゴシック"/>
        <family val="3"/>
      </rPr>
      <t>北海道知事（後志）</t>
    </r>
    <rPh sb="0" eb="3">
      <t>ホッカイドウ</t>
    </rPh>
    <rPh sb="6" eb="7">
      <t>アト</t>
    </rPh>
    <rPh sb="7" eb="8">
      <t>ココロザシ</t>
    </rPh>
    <phoneticPr fontId="0"/>
  </si>
  <si>
    <r>
      <rPr>
        <sz val="10"/>
        <color theme="0"/>
        <rFont val="ＭＳ 明朝"/>
        <family val="1"/>
      </rPr>
      <t>北海道本部</t>
    </r>
    <rPh sb="0" eb="5">
      <t>ホッカイドウホンブ</t>
    </rPh>
    <phoneticPr fontId="0"/>
  </si>
  <si>
    <r>
      <rPr>
        <sz val="11"/>
        <color theme="1"/>
        <rFont val="ＭＳ ゴシック"/>
        <family val="3"/>
      </rPr>
      <t>北海道知事（上川）</t>
    </r>
    <rPh sb="0" eb="3">
      <t>ホッカイドウ</t>
    </rPh>
    <rPh sb="6" eb="8">
      <t>ウエカワ</t>
    </rPh>
    <phoneticPr fontId="0"/>
  </si>
  <si>
    <r>
      <rPr>
        <sz val="11"/>
        <color theme="1"/>
        <rFont val="ＭＳ ゴシック"/>
        <family val="3"/>
      </rPr>
      <t>北海道（上川）</t>
    </r>
    <rPh sb="0" eb="3">
      <t>ホッカイドウ</t>
    </rPh>
    <rPh sb="4" eb="6">
      <t>ウエカワ</t>
    </rPh>
    <phoneticPr fontId="0"/>
  </si>
  <si>
    <r>
      <rPr>
        <sz val="11"/>
        <color rgb="FF000000"/>
        <rFont val="ＭＳ ゴシック"/>
        <family val="3"/>
      </rPr>
      <t>北海道知事（空知）</t>
    </r>
    <rPh sb="0" eb="3">
      <t>ホッカイドウ</t>
    </rPh>
    <rPh sb="6" eb="8">
      <t>ソラチ</t>
    </rPh>
    <phoneticPr fontId="0"/>
  </si>
  <si>
    <r>
      <rPr>
        <sz val="10"/>
        <color theme="0"/>
        <rFont val="ＭＳ 明朝"/>
        <family val="1"/>
      </rPr>
      <t>北海道本部</t>
    </r>
    <rPh sb="0" eb="5">
      <t>ホッカイドウホンブ</t>
    </rPh>
    <phoneticPr fontId="0"/>
  </si>
  <si>
    <r>
      <rPr>
        <sz val="11"/>
        <color theme="1"/>
        <rFont val="ＭＳ 明朝"/>
        <family val="1"/>
      </rPr>
      <t>主 た る
事 務 所</t>
    </r>
    <rPh sb="0" eb="1">
      <t>シュ</t>
    </rPh>
    <rPh sb="6" eb="7">
      <t>コト</t>
    </rPh>
    <rPh sb="8" eb="9">
      <t>ツトム</t>
    </rPh>
    <rPh sb="10" eb="11">
      <t>ショ</t>
    </rPh>
    <phoneticPr fontId="0"/>
  </si>
  <si>
    <r>
      <rPr>
        <sz val="8"/>
        <color theme="1"/>
        <rFont val="ＭＳ 明朝"/>
        <family val="1"/>
      </rPr>
      <t>フリガナ</t>
    </r>
    <phoneticPr fontId="0"/>
  </si>
  <si>
    <t>北海道知事（留萌）</t>
  </si>
  <si>
    <r>
      <rPr>
        <sz val="11"/>
        <color theme="1"/>
        <rFont val="ＭＳ ゴシック"/>
        <family val="3"/>
      </rPr>
      <t>北海道（留萌）</t>
    </r>
    <phoneticPr fontId="0"/>
  </si>
  <si>
    <r>
      <rPr>
        <sz val="11"/>
        <color rgb="FF000000"/>
        <rFont val="ＭＳ ゴシック"/>
        <family val="3"/>
      </rPr>
      <t>北海道知事（上川）</t>
    </r>
    <rPh sb="0" eb="3">
      <t>ホッカイドウ</t>
    </rPh>
    <rPh sb="6" eb="8">
      <t>ウエカワ</t>
    </rPh>
    <phoneticPr fontId="0"/>
  </si>
  <si>
    <r>
      <rPr>
        <sz val="10"/>
        <color theme="0"/>
        <rFont val="ＭＳ 明朝"/>
        <family val="1"/>
      </rPr>
      <t>北海道本部</t>
    </r>
    <rPh sb="0" eb="5">
      <t>ホッカイドウホンブ</t>
    </rPh>
    <phoneticPr fontId="0"/>
  </si>
  <si>
    <r>
      <rPr>
        <sz val="11"/>
        <color theme="1"/>
        <rFont val="ＭＳ ゴシック"/>
        <family val="3"/>
      </rPr>
      <t>北海道知事（宗谷）</t>
    </r>
    <rPh sb="0" eb="3">
      <t>ホッカイドウ</t>
    </rPh>
    <rPh sb="6" eb="8">
      <t>ソウヤ</t>
    </rPh>
    <phoneticPr fontId="0"/>
  </si>
  <si>
    <r>
      <rPr>
        <sz val="11"/>
        <color theme="1"/>
        <rFont val="ＭＳ ゴシック"/>
        <family val="3"/>
      </rPr>
      <t>北海道（宗谷）</t>
    </r>
    <rPh sb="0" eb="3">
      <t>ホッカイドウ</t>
    </rPh>
    <rPh sb="4" eb="6">
      <t>ソウヤ</t>
    </rPh>
    <phoneticPr fontId="0"/>
  </si>
  <si>
    <r>
      <rPr>
        <sz val="10"/>
        <color theme="0"/>
        <rFont val="ＭＳ 明朝"/>
        <family val="1"/>
      </rPr>
      <t>北海道本部</t>
    </r>
    <rPh sb="0" eb="5">
      <t>ホッカイドウホンブ</t>
    </rPh>
    <phoneticPr fontId="0"/>
  </si>
  <si>
    <r>
      <rPr>
        <sz val="11"/>
        <color theme="1"/>
        <rFont val="ＭＳ 明朝"/>
        <family val="1"/>
      </rPr>
      <t>商号又は名称</t>
    </r>
    <rPh sb="0" eb="2">
      <t>ショウゴウ</t>
    </rPh>
    <rPh sb="2" eb="3">
      <t>マタ</t>
    </rPh>
    <rPh sb="4" eb="6">
      <t>メイショウ</t>
    </rPh>
    <phoneticPr fontId="0"/>
  </si>
  <si>
    <r>
      <rPr>
        <sz val="11"/>
        <color theme="1"/>
        <rFont val="ＭＳ ゴシック"/>
        <family val="3"/>
      </rPr>
      <t>北海道知事（網走）</t>
    </r>
    <rPh sb="0" eb="3">
      <t>ホッカイドウ</t>
    </rPh>
    <rPh sb="6" eb="8">
      <t>アバシリ</t>
    </rPh>
    <phoneticPr fontId="0"/>
  </si>
  <si>
    <r>
      <rPr>
        <sz val="11"/>
        <color theme="1"/>
        <rFont val="ＭＳ ゴシック"/>
        <family val="3"/>
      </rPr>
      <t>北海道（網走）</t>
    </r>
    <rPh sb="0" eb="3">
      <t>ホッカイドウ</t>
    </rPh>
    <rPh sb="4" eb="6">
      <t>アバシリ</t>
    </rPh>
    <phoneticPr fontId="0"/>
  </si>
  <si>
    <r>
      <rPr>
        <sz val="11"/>
        <color rgb="FF000000"/>
        <rFont val="ＭＳ ゴシック"/>
        <family val="3"/>
      </rPr>
      <t>北海道知事（宗谷）</t>
    </r>
    <rPh sb="0" eb="3">
      <t>ホッカイドウ</t>
    </rPh>
    <rPh sb="6" eb="8">
      <t>ソウヤ</t>
    </rPh>
    <phoneticPr fontId="0"/>
  </si>
  <si>
    <r>
      <rPr>
        <sz val="10"/>
        <color theme="0"/>
        <rFont val="ＭＳ 明朝"/>
        <family val="1"/>
      </rPr>
      <t>北海道本部</t>
    </r>
    <rPh sb="0" eb="5">
      <t>ホッカイドウホンブ</t>
    </rPh>
    <phoneticPr fontId="0"/>
  </si>
  <si>
    <r>
      <rPr>
        <sz val="11"/>
        <color theme="1"/>
        <rFont val="ＭＳ ゴシック"/>
        <family val="3"/>
      </rPr>
      <t>北海道知事（胆振）</t>
    </r>
    <rPh sb="0" eb="3">
      <t>ホッカイドウ</t>
    </rPh>
    <rPh sb="6" eb="7">
      <t>タン</t>
    </rPh>
    <rPh sb="7" eb="8">
      <t>シン</t>
    </rPh>
    <phoneticPr fontId="0"/>
  </si>
  <si>
    <r>
      <rPr>
        <sz val="11"/>
        <color theme="1"/>
        <rFont val="ＭＳ ゴシック"/>
        <family val="3"/>
      </rPr>
      <t>北海道（胆振）</t>
    </r>
    <rPh sb="0" eb="3">
      <t>ホッカイドウ</t>
    </rPh>
    <rPh sb="4" eb="5">
      <t>タン</t>
    </rPh>
    <rPh sb="5" eb="6">
      <t>シン</t>
    </rPh>
    <phoneticPr fontId="0"/>
  </si>
  <si>
    <r>
      <rPr>
        <sz val="11"/>
        <color rgb="FF000000"/>
        <rFont val="ＭＳ ゴシック"/>
        <family val="3"/>
      </rPr>
      <t>北海道知事（網走）</t>
    </r>
    <rPh sb="0" eb="3">
      <t>ホッカイドウ</t>
    </rPh>
    <rPh sb="6" eb="8">
      <t>アバシリ</t>
    </rPh>
    <phoneticPr fontId="0"/>
  </si>
  <si>
    <r>
      <rPr>
        <sz val="10"/>
        <color theme="0"/>
        <rFont val="ＭＳ 明朝"/>
        <family val="1"/>
      </rPr>
      <t>北海道本部</t>
    </r>
    <rPh sb="0" eb="5">
      <t>ホッカイドウホンブ</t>
    </rPh>
    <phoneticPr fontId="0"/>
  </si>
  <si>
    <r>
      <rPr>
        <sz val="11"/>
        <color theme="1"/>
        <rFont val="ＭＳ ゴシック"/>
        <family val="3"/>
      </rPr>
      <t>北海道知事（日高）</t>
    </r>
    <rPh sb="0" eb="3">
      <t>ホッカイドウ</t>
    </rPh>
    <rPh sb="6" eb="8">
      <t>ヒダカ</t>
    </rPh>
    <phoneticPr fontId="0"/>
  </si>
  <si>
    <r>
      <rPr>
        <sz val="11"/>
        <color theme="1"/>
        <rFont val="ＭＳ ゴシック"/>
        <family val="3"/>
      </rPr>
      <t>北海道（日高）</t>
    </r>
    <rPh sb="0" eb="3">
      <t>ホッカイドウ</t>
    </rPh>
    <rPh sb="4" eb="6">
      <t>ヒダカ</t>
    </rPh>
    <phoneticPr fontId="0"/>
  </si>
  <si>
    <r>
      <rPr>
        <sz val="11"/>
        <color rgb="FF000000"/>
        <rFont val="ＭＳ ゴシック"/>
        <family val="3"/>
      </rPr>
      <t>北海道知事（胆振）</t>
    </r>
    <rPh sb="0" eb="3">
      <t>ホッカイドウ</t>
    </rPh>
    <rPh sb="6" eb="7">
      <t>タン</t>
    </rPh>
    <rPh sb="7" eb="8">
      <t>シン</t>
    </rPh>
    <phoneticPr fontId="0"/>
  </si>
  <si>
    <r>
      <rPr>
        <sz val="10"/>
        <color theme="0"/>
        <rFont val="ＭＳ 明朝"/>
        <family val="1"/>
      </rPr>
      <t>北海道本部</t>
    </r>
    <rPh sb="0" eb="5">
      <t>ホッカイドウホンブ</t>
    </rPh>
    <phoneticPr fontId="0"/>
  </si>
  <si>
    <r>
      <rPr>
        <sz val="11"/>
        <color theme="1"/>
        <rFont val="ＭＳ 明朝"/>
        <family val="1"/>
      </rPr>
      <t xml:space="preserve">所在地
</t>
    </r>
    <r>
      <rPr>
        <sz val="9"/>
        <color indexed="8"/>
        <rFont val="ＭＳ 明朝"/>
        <family val="1"/>
      </rPr>
      <t>（ビル名）</t>
    </r>
    <rPh sb="0" eb="3">
      <t>ショザイチ</t>
    </rPh>
    <rPh sb="7" eb="8">
      <t>メイ</t>
    </rPh>
    <phoneticPr fontId="0"/>
  </si>
  <si>
    <r>
      <rPr>
        <sz val="9"/>
        <color theme="1"/>
        <rFont val="ＭＳ 明朝"/>
        <family val="1"/>
      </rPr>
      <t>〒</t>
    </r>
    <phoneticPr fontId="0"/>
  </si>
  <si>
    <r>
      <rPr>
        <sz val="9"/>
        <color theme="1"/>
        <rFont val="ＭＳ 明朝"/>
        <family val="1"/>
      </rPr>
      <t>－</t>
    </r>
    <phoneticPr fontId="0"/>
  </si>
  <si>
    <r>
      <rPr>
        <sz val="11"/>
        <color theme="1"/>
        <rFont val="ＭＳ ゴシック"/>
        <family val="3"/>
      </rPr>
      <t>北海道知事（十勝）</t>
    </r>
    <rPh sb="0" eb="3">
      <t>ホッカイドウ</t>
    </rPh>
    <rPh sb="6" eb="8">
      <t>トカチ</t>
    </rPh>
    <phoneticPr fontId="0"/>
  </si>
  <si>
    <r>
      <rPr>
        <sz val="11"/>
        <color theme="1"/>
        <rFont val="ＭＳ ゴシック"/>
        <family val="3"/>
      </rPr>
      <t>北海道（十勝）</t>
    </r>
    <rPh sb="0" eb="3">
      <t>ホッカイドウ</t>
    </rPh>
    <rPh sb="4" eb="6">
      <t>トカチ</t>
    </rPh>
    <phoneticPr fontId="0"/>
  </si>
  <si>
    <r>
      <rPr>
        <sz val="11"/>
        <color rgb="FF000000"/>
        <rFont val="ＭＳ ゴシック"/>
        <family val="3"/>
      </rPr>
      <t>北海道知事（日高）</t>
    </r>
    <rPh sb="0" eb="3">
      <t>ホッカイドウ</t>
    </rPh>
    <rPh sb="6" eb="8">
      <t>ヒダカ</t>
    </rPh>
    <phoneticPr fontId="0"/>
  </si>
  <si>
    <r>
      <rPr>
        <sz val="10"/>
        <color theme="0"/>
        <rFont val="ＭＳ 明朝"/>
        <family val="1"/>
      </rPr>
      <t>北海道本部</t>
    </r>
    <rPh sb="0" eb="5">
      <t>ホッカイドウホンブ</t>
    </rPh>
    <phoneticPr fontId="0"/>
  </si>
  <si>
    <r>
      <rPr>
        <sz val="11"/>
        <color theme="1"/>
        <rFont val="ＭＳ ゴシック"/>
        <family val="3"/>
      </rPr>
      <t>北海道知事（釧路）</t>
    </r>
    <rPh sb="0" eb="3">
      <t>ホッカイドウ</t>
    </rPh>
    <rPh sb="6" eb="8">
      <t>クシロ</t>
    </rPh>
    <phoneticPr fontId="0"/>
  </si>
  <si>
    <r>
      <rPr>
        <sz val="11"/>
        <color theme="1"/>
        <rFont val="ＭＳ ゴシック"/>
        <family val="3"/>
      </rPr>
      <t>北海道（釧路）</t>
    </r>
    <rPh sb="0" eb="3">
      <t>ホッカイドウ</t>
    </rPh>
    <rPh sb="4" eb="6">
      <t>クシロ</t>
    </rPh>
    <phoneticPr fontId="0"/>
  </si>
  <si>
    <r>
      <rPr>
        <sz val="11"/>
        <color rgb="FF000000"/>
        <rFont val="ＭＳ ゴシック"/>
        <family val="3"/>
      </rPr>
      <t>北海道知事（十勝）</t>
    </r>
    <rPh sb="0" eb="3">
      <t>ホッカイドウ</t>
    </rPh>
    <rPh sb="6" eb="8">
      <t>トカチ</t>
    </rPh>
    <phoneticPr fontId="0"/>
  </si>
  <si>
    <r>
      <rPr>
        <sz val="10"/>
        <color theme="0"/>
        <rFont val="ＭＳ 明朝"/>
        <family val="1"/>
      </rPr>
      <t>北海道本部</t>
    </r>
    <rPh sb="0" eb="5">
      <t>ホッカイドウホンブ</t>
    </rPh>
    <phoneticPr fontId="0"/>
  </si>
  <si>
    <r>
      <rPr>
        <sz val="11"/>
        <color theme="1"/>
        <rFont val="ＭＳ ゴシック"/>
        <family val="3"/>
      </rPr>
      <t>北海道知事（根室）</t>
    </r>
    <rPh sb="0" eb="3">
      <t>ホッカイドウ</t>
    </rPh>
    <rPh sb="6" eb="8">
      <t>ネムロ</t>
    </rPh>
    <phoneticPr fontId="0"/>
  </si>
  <si>
    <r>
      <rPr>
        <sz val="11"/>
        <color theme="1"/>
        <rFont val="ＭＳ ゴシック"/>
        <family val="3"/>
      </rPr>
      <t>北海道（根室）</t>
    </r>
    <rPh sb="0" eb="3">
      <t>ホッカイドウ</t>
    </rPh>
    <rPh sb="4" eb="6">
      <t>ネムロ</t>
    </rPh>
    <phoneticPr fontId="0"/>
  </si>
  <si>
    <r>
      <rPr>
        <sz val="11"/>
        <color rgb="FF000000"/>
        <rFont val="ＭＳ ゴシック"/>
        <family val="3"/>
      </rPr>
      <t>北海道知事（釧路）</t>
    </r>
    <rPh sb="0" eb="3">
      <t>ホッカイドウ</t>
    </rPh>
    <rPh sb="6" eb="8">
      <t>クシロ</t>
    </rPh>
    <phoneticPr fontId="0"/>
  </si>
  <si>
    <r>
      <rPr>
        <sz val="10"/>
        <color theme="0"/>
        <rFont val="ＭＳ 明朝"/>
        <family val="1"/>
      </rPr>
      <t>北海道本部</t>
    </r>
    <rPh sb="0" eb="5">
      <t>ホッカイドウホンブ</t>
    </rPh>
    <phoneticPr fontId="0"/>
  </si>
  <si>
    <r>
      <rPr>
        <sz val="11"/>
        <color theme="1"/>
        <rFont val="ＭＳ 明朝"/>
        <family val="1"/>
      </rPr>
      <t>ＴＥＬ</t>
    </r>
    <phoneticPr fontId="0"/>
  </si>
  <si>
    <r>
      <rPr>
        <sz val="11"/>
        <color theme="1"/>
        <rFont val="ＭＳ 明朝"/>
        <family val="1"/>
      </rPr>
      <t>(</t>
    </r>
    <phoneticPr fontId="0"/>
  </si>
  <si>
    <r>
      <rPr>
        <sz val="11"/>
        <color theme="1"/>
        <rFont val="ＭＳ 明朝"/>
        <family val="1"/>
      </rPr>
      <t>)</t>
    </r>
    <phoneticPr fontId="0"/>
  </si>
  <si>
    <r>
      <rPr>
        <sz val="11"/>
        <color theme="1"/>
        <rFont val="ＭＳ 明朝"/>
        <family val="1"/>
      </rPr>
      <t>ＦＡＸ</t>
    </r>
    <phoneticPr fontId="0"/>
  </si>
  <si>
    <r>
      <rPr>
        <sz val="11"/>
        <color theme="1"/>
        <rFont val="ＭＳ 明朝"/>
        <family val="1"/>
      </rPr>
      <t>(</t>
    </r>
    <phoneticPr fontId="0"/>
  </si>
  <si>
    <r>
      <rPr>
        <sz val="11"/>
        <color theme="1"/>
        <rFont val="ＭＳ 明朝"/>
        <family val="1"/>
      </rPr>
      <t>)</t>
    </r>
    <phoneticPr fontId="0"/>
  </si>
  <si>
    <r>
      <rPr>
        <sz val="11"/>
        <color theme="1"/>
        <rFont val="ＭＳ ゴシック"/>
        <family val="3"/>
      </rPr>
      <t>北海道知事（オホ）</t>
    </r>
    <rPh sb="0" eb="3">
      <t>ホッカイドウ</t>
    </rPh>
    <phoneticPr fontId="0"/>
  </si>
  <si>
    <r>
      <rPr>
        <sz val="11"/>
        <color theme="1"/>
        <rFont val="ＭＳ ゴシック"/>
        <family val="3"/>
      </rPr>
      <t>北海道（オホ）</t>
    </r>
    <rPh sb="0" eb="3">
      <t>ホッカイドウ</t>
    </rPh>
    <phoneticPr fontId="0"/>
  </si>
  <si>
    <r>
      <rPr>
        <sz val="11"/>
        <color rgb="FF000000"/>
        <rFont val="ＭＳ ゴシック"/>
        <family val="3"/>
      </rPr>
      <t>北海道知事（根室）</t>
    </r>
    <rPh sb="0" eb="3">
      <t>ホッカイドウ</t>
    </rPh>
    <rPh sb="6" eb="8">
      <t>ネムロ</t>
    </rPh>
    <phoneticPr fontId="0"/>
  </si>
  <si>
    <r>
      <rPr>
        <sz val="10"/>
        <color theme="0"/>
        <rFont val="ＭＳ 明朝"/>
        <family val="1"/>
      </rPr>
      <t>北海道本部</t>
    </r>
    <rPh sb="0" eb="5">
      <t>ホッカイドウホンブ</t>
    </rPh>
    <phoneticPr fontId="0"/>
  </si>
  <si>
    <t>青森県知事</t>
  </si>
  <si>
    <r>
      <rPr>
        <sz val="11"/>
        <color theme="1"/>
        <rFont val="ＭＳ ゴシック"/>
        <family val="3"/>
      </rPr>
      <t>青森県</t>
    </r>
    <phoneticPr fontId="0"/>
  </si>
  <si>
    <r>
      <rPr>
        <sz val="11"/>
        <color rgb="FF000000"/>
        <rFont val="ＭＳ ゴシック"/>
        <family val="3"/>
      </rPr>
      <t>北海道知事（オホ）</t>
    </r>
    <rPh sb="0" eb="3">
      <t>ホッカイドウ</t>
    </rPh>
    <phoneticPr fontId="0"/>
  </si>
  <si>
    <r>
      <rPr>
        <sz val="10"/>
        <color theme="0"/>
        <rFont val="ＭＳ 明朝"/>
        <family val="1"/>
      </rPr>
      <t>北海道本部</t>
    </r>
    <rPh sb="0" eb="5">
      <t>ホッカイドウホンブ</t>
    </rPh>
    <phoneticPr fontId="0"/>
  </si>
  <si>
    <r>
      <rPr>
        <sz val="11"/>
        <color theme="1"/>
        <rFont val="ＭＳ 明朝"/>
        <family val="1"/>
      </rPr>
      <t>メ ー ル
アドレス</t>
    </r>
    <phoneticPr fontId="0"/>
  </si>
  <si>
    <r>
      <rPr>
        <sz val="10.5"/>
        <color theme="1"/>
        <rFont val="ＭＳ 明朝"/>
        <family val="1"/>
      </rPr>
      <t>①</t>
    </r>
    <phoneticPr fontId="0"/>
  </si>
  <si>
    <r>
      <rPr>
        <sz val="9"/>
        <color theme="1"/>
        <rFont val="ＭＳ 明朝"/>
        <family val="1"/>
      </rPr>
      <t>協会からのお知らせを確実に受け取れるメールアドレスをご記入ください。</t>
    </r>
    <rPh sb="0" eb="2">
      <t>キョウカイ</t>
    </rPh>
    <rPh sb="6" eb="7">
      <t>シ</t>
    </rPh>
    <rPh sb="10" eb="12">
      <t>カクジツ</t>
    </rPh>
    <rPh sb="13" eb="14">
      <t>ウ</t>
    </rPh>
    <rPh sb="15" eb="16">
      <t>ト</t>
    </rPh>
    <rPh sb="27" eb="29">
      <t>キニュウ</t>
    </rPh>
    <phoneticPr fontId="0"/>
  </si>
  <si>
    <r>
      <rPr>
        <sz val="11"/>
        <color theme="1"/>
        <rFont val="ＭＳ ゴシック"/>
        <family val="3"/>
      </rPr>
      <t>岩手県知事</t>
    </r>
    <rPh sb="0" eb="3">
      <t>イワテケン</t>
    </rPh>
    <rPh sb="3" eb="5">
      <t>チジ</t>
    </rPh>
    <phoneticPr fontId="0"/>
  </si>
  <si>
    <r>
      <rPr>
        <sz val="11"/>
        <color theme="1"/>
        <rFont val="ＭＳ ゴシック"/>
        <family val="3"/>
      </rPr>
      <t>岩手県</t>
    </r>
    <rPh sb="0" eb="3">
      <t>イワテケン</t>
    </rPh>
    <phoneticPr fontId="0"/>
  </si>
  <si>
    <t>青森県本部</t>
  </si>
  <si>
    <r>
      <rPr>
        <sz val="10.5"/>
        <color theme="1"/>
        <rFont val="ＭＳ 明朝"/>
        <family val="1"/>
      </rPr>
      <t>②</t>
    </r>
    <phoneticPr fontId="0"/>
  </si>
  <si>
    <r>
      <rPr>
        <sz val="9"/>
        <color theme="1"/>
        <rFont val="ＭＳ 明朝"/>
        <family val="1"/>
      </rPr>
      <t>２つ目のお知らせ受信用アドレスの登録を希望される場合にご記入ください。</t>
    </r>
    <rPh sb="2" eb="3">
      <t>メ</t>
    </rPh>
    <rPh sb="5" eb="6">
      <t>シ</t>
    </rPh>
    <rPh sb="8" eb="11">
      <t>ジュシンヨウ</t>
    </rPh>
    <rPh sb="16" eb="18">
      <t>トウロク</t>
    </rPh>
    <rPh sb="19" eb="21">
      <t>キボウ</t>
    </rPh>
    <rPh sb="24" eb="26">
      <t>バアイ</t>
    </rPh>
    <rPh sb="28" eb="30">
      <t>キニュウ</t>
    </rPh>
    <phoneticPr fontId="0"/>
  </si>
  <si>
    <r>
      <rPr>
        <sz val="11"/>
        <color theme="1"/>
        <rFont val="ＭＳ ゴシック"/>
        <family val="3"/>
      </rPr>
      <t>宮城県知事</t>
    </r>
    <rPh sb="0" eb="3">
      <t>ミヤギケン</t>
    </rPh>
    <rPh sb="3" eb="5">
      <t>チジ</t>
    </rPh>
    <phoneticPr fontId="0"/>
  </si>
  <si>
    <r>
      <rPr>
        <sz val="11"/>
        <color theme="1"/>
        <rFont val="ＭＳ ゴシック"/>
        <family val="3"/>
      </rPr>
      <t>宮城県</t>
    </r>
    <rPh sb="0" eb="3">
      <t>ミヤギケン</t>
    </rPh>
    <phoneticPr fontId="0"/>
  </si>
  <si>
    <t>岩手県知事</t>
  </si>
  <si>
    <t>岩手県本部</t>
  </si>
  <si>
    <r>
      <rPr>
        <sz val="11"/>
        <color theme="1"/>
        <rFont val="ＭＳ 明朝"/>
        <family val="1"/>
      </rPr>
      <t>代 表 者</t>
    </r>
    <rPh sb="0" eb="1">
      <t>ダイ</t>
    </rPh>
    <rPh sb="2" eb="3">
      <t>オモテ</t>
    </rPh>
    <rPh sb="4" eb="5">
      <t>シャ</t>
    </rPh>
    <phoneticPr fontId="0"/>
  </si>
  <si>
    <r>
      <rPr>
        <sz val="8"/>
        <color theme="1"/>
        <rFont val="ＭＳ 明朝"/>
        <family val="1"/>
      </rPr>
      <t>フリガナ</t>
    </r>
    <phoneticPr fontId="0"/>
  </si>
  <si>
    <r>
      <rPr>
        <sz val="11"/>
        <color theme="1"/>
        <rFont val="ＭＳ 明朝"/>
        <family val="1"/>
      </rPr>
      <t>生年月日</t>
    </r>
    <rPh sb="0" eb="2">
      <t>セイネン</t>
    </rPh>
    <rPh sb="2" eb="4">
      <t>ガッピ</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</si>
  <si>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</si>
  <si>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</si>
  <si>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</si>
  <si>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r>
      <rPr>
        <sz val="8"/>
        <color theme="1"/>
        <rFont val="ＭＳ 明朝"/>
        <family val="1"/>
      </rPr>
      <t>性　別</t>
    </r>
    <rPh sb="0" eb="1">
      <t>セイ</t>
    </rPh>
    <rPh sb="2" eb="3">
      <t>ベツ</t>
    </rPh>
    <phoneticPr fontId="0"/>
  </si>
  <si>
    <r>
      <rPr>
        <sz val="11"/>
        <color theme="1"/>
        <rFont val="ＭＳ ゴシック"/>
        <family val="3"/>
      </rPr>
      <t>山形県知事</t>
    </r>
    <rPh sb="0" eb="3">
      <t>ヤマガタケン</t>
    </rPh>
    <rPh sb="3" eb="5">
      <t>チジ</t>
    </rPh>
    <phoneticPr fontId="0"/>
  </si>
  <si>
    <r>
      <rPr>
        <sz val="11"/>
        <color theme="1"/>
        <rFont val="ＭＳ ゴシック"/>
        <family val="3"/>
      </rPr>
      <t>秋田県</t>
    </r>
    <rPh sb="0" eb="2">
      <t>アキタ</t>
    </rPh>
    <rPh sb="2" eb="3">
      <t>ケン</t>
    </rPh>
    <phoneticPr fontId="0"/>
  </si>
  <si>
    <t>宮城県知事</t>
  </si>
  <si>
    <t>宮城県本部</t>
  </si>
  <si>
    <r>
      <rPr>
        <sz val="11"/>
        <color theme="1"/>
        <rFont val="ＭＳ ゴシック"/>
        <family val="3"/>
      </rPr>
      <t>福島県知事</t>
    </r>
    <rPh sb="0" eb="5">
      <t>フクシマケンチジ</t>
    </rPh>
    <phoneticPr fontId="0"/>
  </si>
  <si>
    <r>
      <rPr>
        <sz val="11"/>
        <color theme="1"/>
        <rFont val="ＭＳ ゴシック"/>
        <family val="3"/>
      </rPr>
      <t>山形県</t>
    </r>
    <rPh sb="0" eb="3">
      <t>ヤマガタケン</t>
    </rPh>
    <phoneticPr fontId="0"/>
  </si>
  <si>
    <t>秋田県知事</t>
  </si>
  <si>
    <t>秋田県本部</t>
  </si>
  <si>
    <r>
      <rPr>
        <sz val="11"/>
        <color theme="1"/>
        <rFont val="ＭＳ 明朝"/>
        <family val="1"/>
      </rPr>
      <t>氏　名</t>
    </r>
    <rPh sb="0" eb="1">
      <t>シ</t>
    </rPh>
    <rPh sb="2" eb="3">
      <t>メイ</t>
    </rPh>
    <phoneticPr fontId="0"/>
  </si>
  <si>
    <r>
      <rPr>
        <sz val="11"/>
        <color theme="1"/>
        <rFont val="ＭＳ ゴシック"/>
        <family val="3"/>
      </rPr>
      <t>茨城県知事</t>
    </r>
    <rPh sb="0" eb="3">
      <t>イバラキケン</t>
    </rPh>
    <rPh sb="3" eb="5">
      <t>チジ</t>
    </rPh>
    <phoneticPr fontId="0"/>
  </si>
  <si>
    <r>
      <rPr>
        <sz val="11"/>
        <color theme="1"/>
        <rFont val="ＭＳ ゴシック"/>
        <family val="3"/>
      </rPr>
      <t>福島県</t>
    </r>
    <rPh sb="0" eb="3">
      <t>フクシマケン</t>
    </rPh>
    <phoneticPr fontId="0"/>
  </si>
  <si>
    <t>山形県知事</t>
  </si>
  <si>
    <t>山形県本部</t>
  </si>
  <si>
    <r>
      <rPr>
        <sz val="11"/>
        <color theme="1"/>
        <rFont val="ＭＳ 明朝"/>
        <family val="1"/>
      </rPr>
      <t>ＴＥＬ</t>
    </r>
    <phoneticPr fontId="0"/>
  </si>
  <si>
    <r>
      <rPr>
        <sz val="11"/>
        <color theme="1"/>
        <rFont val="ＭＳ 明朝"/>
        <family val="1"/>
      </rPr>
      <t>(</t>
    </r>
    <phoneticPr fontId="0"/>
  </si>
  <si>
    <r>
      <rPr>
        <sz val="11"/>
        <color theme="1"/>
        <rFont val="ＭＳ 明朝"/>
        <family val="1"/>
      </rPr>
      <t>)</t>
    </r>
    <phoneticPr fontId="0"/>
  </si>
  <si>
    <r>
      <rPr>
        <sz val="11"/>
        <color theme="1"/>
        <rFont val="ＭＳ ゴシック"/>
        <family val="3"/>
      </rPr>
      <t>茨城県</t>
    </r>
    <rPh sb="0" eb="3">
      <t>イバラキケン</t>
    </rPh>
    <phoneticPr fontId="0"/>
  </si>
  <si>
    <t>福島県知事</t>
  </si>
  <si>
    <t>福島県本部</t>
  </si>
  <si>
    <r>
      <rPr>
        <sz val="11"/>
        <color theme="1"/>
        <rFont val="ＭＳ ゴシック"/>
        <family val="3"/>
      </rPr>
      <t>栃木県</t>
    </r>
    <rPh sb="0" eb="3">
      <t>トチギケン</t>
    </rPh>
    <phoneticPr fontId="0"/>
  </si>
  <si>
    <t>茨城県知事</t>
  </si>
  <si>
    <t>茨城県本部</t>
  </si>
  <si>
    <r>
      <rPr>
        <sz val="10"/>
        <color theme="1"/>
        <rFont val="ＭＳ 明朝"/>
        <family val="1"/>
      </rPr>
      <t>肩書区分</t>
    </r>
    <rPh sb="0" eb="2">
      <t>カタガ</t>
    </rPh>
    <rPh sb="2" eb="4">
      <t>クブン</t>
    </rPh>
    <phoneticPr fontId="0"/>
  </si>
  <si>
    <r>
      <rPr>
        <sz val="8"/>
        <color theme="1"/>
        <rFont val="ＭＳ 明朝"/>
        <family val="1"/>
      </rPr>
      <t>[</t>
    </r>
    <phoneticPr fontId="0"/>
  </si>
  <si>
    <r>
      <rPr>
        <sz val="8"/>
        <color theme="1"/>
        <rFont val="ＭＳ 明朝"/>
        <family val="1"/>
      </rPr>
      <t>]</t>
    </r>
    <phoneticPr fontId="0"/>
  </si>
  <si>
    <r>
      <rPr>
        <sz val="11"/>
        <color theme="1"/>
        <rFont val="ＭＳ ゴシック"/>
        <family val="3"/>
      </rPr>
      <t>群馬県</t>
    </r>
    <rPh sb="0" eb="3">
      <t>グンマケン</t>
    </rPh>
    <phoneticPr fontId="0"/>
  </si>
  <si>
    <t>栃木県知事</t>
  </si>
  <si>
    <t>栃木県本部</t>
  </si>
  <si>
    <r>
      <rPr>
        <sz val="11"/>
        <color theme="1"/>
        <rFont val="ＭＳ 明朝"/>
        <family val="1"/>
      </rPr>
      <t>現住所</t>
    </r>
    <rPh sb="0" eb="3">
      <t>ゲンジュウショ</t>
    </rPh>
    <phoneticPr fontId="0"/>
  </si>
  <si>
    <r>
      <rPr>
        <sz val="9"/>
        <color theme="1"/>
        <rFont val="ＭＳ 明朝"/>
        <family val="1"/>
      </rPr>
      <t>〒</t>
    </r>
    <phoneticPr fontId="0"/>
  </si>
  <si>
    <r>
      <rPr>
        <sz val="9"/>
        <color theme="1"/>
        <rFont val="ＭＳ 明朝"/>
        <family val="1"/>
      </rPr>
      <t>－</t>
    </r>
    <phoneticPr fontId="0"/>
  </si>
  <si>
    <r>
      <rPr>
        <sz val="11"/>
        <color theme="1"/>
        <rFont val="ＭＳ ゴシック"/>
        <family val="3"/>
      </rPr>
      <t>埼玉県</t>
    </r>
    <rPh sb="0" eb="3">
      <t>サイタマケン</t>
    </rPh>
    <phoneticPr fontId="0"/>
  </si>
  <si>
    <t>群馬県知事</t>
  </si>
  <si>
    <t>群馬県本部</t>
  </si>
  <si>
    <r>
      <rPr>
        <sz val="11"/>
        <color theme="1"/>
        <rFont val="ＭＳ ゴシック"/>
        <family val="3"/>
      </rPr>
      <t>千葉県</t>
    </r>
    <rPh sb="0" eb="3">
      <t>チバケン</t>
    </rPh>
    <phoneticPr fontId="0"/>
  </si>
  <si>
    <t>埼玉県知事</t>
  </si>
  <si>
    <t>埼玉県本部</t>
  </si>
  <si>
    <t>千葉県知事</t>
  </si>
  <si>
    <r>
      <rPr>
        <sz val="11"/>
        <color theme="1"/>
        <rFont val="ＭＳ ゴシック"/>
        <family val="3"/>
      </rPr>
      <t>東京都</t>
    </r>
    <rPh sb="0" eb="3">
      <t>トウキョウト</t>
    </rPh>
    <phoneticPr fontId="0"/>
  </si>
  <si>
    <t>千葉県本部</t>
  </si>
  <si>
    <r>
      <rPr>
        <sz val="11"/>
        <color theme="1"/>
        <rFont val="ＭＳ 明朝"/>
        <family val="1"/>
      </rPr>
      <t>会社情報</t>
    </r>
    <rPh sb="0" eb="2">
      <t>カイシャ</t>
    </rPh>
    <rPh sb="2" eb="4">
      <t>ジョウホウ</t>
    </rPh>
    <phoneticPr fontId="0"/>
  </si>
  <si>
    <r>
      <rPr>
        <sz val="11"/>
        <color theme="1"/>
        <rFont val="ＭＳ 明朝"/>
        <family val="1"/>
      </rPr>
      <t>法人・個人区分</t>
    </r>
    <rPh sb="0" eb="2">
      <t>ホウジン</t>
    </rPh>
    <rPh sb="3" eb="5">
      <t>コジン</t>
    </rPh>
    <rPh sb="5" eb="7">
      <t>クブン</t>
    </rPh>
    <phoneticPr fontId="0"/>
  </si>
  <si>
    <r>
      <rPr>
        <sz val="11"/>
        <color theme="1"/>
        <rFont val="ＭＳ 明朝"/>
        <family val="1"/>
      </rPr>
      <t>法人</t>
    </r>
    <rPh sb="0" eb="2">
      <t>ホウジン</t>
    </rPh>
    <phoneticPr fontId="0"/>
  </si>
  <si>
    <r>
      <rPr>
        <sz val="11"/>
        <color theme="1"/>
        <rFont val="ＭＳ 明朝"/>
        <family val="1"/>
      </rPr>
      <t>法人の設立年月日</t>
    </r>
    <rPh sb="0" eb="2">
      <t>ホウジン</t>
    </rPh>
    <rPh sb="3" eb="5">
      <t>セツリツ</t>
    </rPh>
    <rPh sb="5" eb="8">
      <t>ネンガッピ</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</si>
  <si>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</si>
  <si>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</si>
  <si>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</si>
  <si>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t>東京都知事</t>
  </si>
  <si>
    <r>
      <rPr>
        <sz val="11"/>
        <color theme="1"/>
        <rFont val="ＭＳ ゴシック"/>
        <family val="3"/>
      </rPr>
      <t>神奈川県</t>
    </r>
    <rPh sb="0" eb="4">
      <t>カナガワケン</t>
    </rPh>
    <phoneticPr fontId="0"/>
  </si>
  <si>
    <t>東京都本部</t>
  </si>
  <si>
    <t>神奈川県知事</t>
  </si>
  <si>
    <r>
      <rPr>
        <sz val="11"/>
        <color theme="1"/>
        <rFont val="ＭＳ ゴシック"/>
        <family val="3"/>
      </rPr>
      <t>新潟県</t>
    </r>
    <rPh sb="0" eb="3">
      <t>ニイガタケン</t>
    </rPh>
    <phoneticPr fontId="0"/>
  </si>
  <si>
    <t>神奈川県本部</t>
  </si>
  <si>
    <r>
      <rPr>
        <sz val="11"/>
        <color theme="1"/>
        <rFont val="ＭＳ 明朝"/>
        <family val="1"/>
      </rPr>
      <t>個人</t>
    </r>
    <rPh sb="0" eb="2">
      <t>コジン</t>
    </rPh>
    <phoneticPr fontId="0"/>
  </si>
  <si>
    <r>
      <rPr>
        <sz val="11"/>
        <color theme="1"/>
        <rFont val="ＭＳ 明朝"/>
        <family val="1"/>
      </rPr>
      <t>個人営業開始日</t>
    </r>
    <rPh sb="0" eb="2">
      <t>コジン</t>
    </rPh>
    <rPh sb="2" eb="4">
      <t>エイギョウ</t>
    </rPh>
    <rPh sb="4" eb="7">
      <t>カイシビ</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</si>
  <si>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</si>
  <si>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</si>
  <si>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</si>
  <si>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t>新潟県知事</t>
  </si>
  <si>
    <r>
      <rPr>
        <sz val="11"/>
        <color theme="1"/>
        <rFont val="ＭＳ ゴシック"/>
        <family val="3"/>
      </rPr>
      <t>富山県</t>
    </r>
    <rPh sb="0" eb="3">
      <t>トヤマケン</t>
    </rPh>
    <phoneticPr fontId="0"/>
  </si>
  <si>
    <t>新潟県本部</t>
  </si>
  <si>
    <t>富山県知事</t>
  </si>
  <si>
    <r>
      <rPr>
        <sz val="11"/>
        <color theme="1"/>
        <rFont val="ＭＳ ゴシック"/>
        <family val="3"/>
      </rPr>
      <t>石川県</t>
    </r>
    <rPh sb="0" eb="3">
      <t>イシカワケン</t>
    </rPh>
    <phoneticPr fontId="0"/>
  </si>
  <si>
    <t>富山県本部</t>
  </si>
  <si>
    <r>
      <rPr>
        <sz val="11"/>
        <color theme="1"/>
        <rFont val="ＭＳ 明朝"/>
        <family val="1"/>
      </rPr>
      <t>資本金</t>
    </r>
    <rPh sb="0" eb="3">
      <t>シホンキン</t>
    </rPh>
    <phoneticPr fontId="0"/>
  </si>
  <si>
    <r>
      <rPr>
        <sz val="11"/>
        <color theme="1"/>
        <rFont val="ＭＳ 明朝"/>
        <family val="1"/>
      </rPr>
      <t>万円</t>
    </r>
    <rPh sb="0" eb="2">
      <t>マンエン</t>
    </rPh>
    <phoneticPr fontId="0"/>
  </si>
  <si>
    <r>
      <rPr>
        <sz val="11"/>
        <color theme="1"/>
        <rFont val="ＭＳ 明朝"/>
        <family val="1"/>
      </rPr>
      <t>従業員数</t>
    </r>
    <rPh sb="0" eb="3">
      <t>ジュウギョウイン</t>
    </rPh>
    <rPh sb="3" eb="4">
      <t>スウ</t>
    </rPh>
    <phoneticPr fontId="0"/>
  </si>
  <si>
    <r>
      <rPr>
        <sz val="11"/>
        <color theme="1"/>
        <rFont val="ＭＳ 明朝"/>
        <family val="1"/>
      </rPr>
      <t>名</t>
    </r>
    <rPh sb="0" eb="1">
      <t>メイ</t>
    </rPh>
    <phoneticPr fontId="0"/>
  </si>
  <si>
    <r>
      <rPr>
        <sz val="11"/>
        <color theme="1"/>
        <rFont val="ＭＳ 明朝"/>
        <family val="1"/>
      </rPr>
      <t>(</t>
    </r>
    <phoneticPr fontId="0"/>
  </si>
  <si>
    <r>
      <rPr>
        <sz val="11"/>
        <color theme="1"/>
        <rFont val="ＭＳ 明朝"/>
        <family val="1"/>
      </rPr>
      <t>うち専任宅地建物取引士数</t>
    </r>
    <rPh sb="2" eb="4">
      <t>センニン</t>
    </rPh>
    <rPh sb="4" eb="6">
      <t>タクチ</t>
    </rPh>
    <rPh sb="6" eb="8">
      <t>タテモノ</t>
    </rPh>
    <rPh sb="8" eb="10">
      <t>トリヒキ</t>
    </rPh>
    <rPh sb="10" eb="11">
      <t>シ</t>
    </rPh>
    <rPh sb="11" eb="12">
      <t>スウ</t>
    </rPh>
    <phoneticPr fontId="0"/>
  </si>
  <si>
    <r>
      <rPr>
        <sz val="11"/>
        <color theme="1"/>
        <rFont val="ＭＳ 明朝"/>
        <family val="1"/>
      </rPr>
      <t>名</t>
    </r>
    <rPh sb="0" eb="1">
      <t>メイ</t>
    </rPh>
    <phoneticPr fontId="0"/>
  </si>
  <si>
    <r>
      <rPr>
        <sz val="11"/>
        <color theme="1"/>
        <rFont val="ＭＳ 明朝"/>
        <family val="1"/>
      </rPr>
      <t>)</t>
    </r>
    <phoneticPr fontId="0"/>
  </si>
  <si>
    <t>石川県知事</t>
  </si>
  <si>
    <r>
      <rPr>
        <sz val="11"/>
        <color theme="1"/>
        <rFont val="ＭＳ ゴシック"/>
        <family val="3"/>
      </rPr>
      <t>福井県</t>
    </r>
    <rPh sb="0" eb="3">
      <t>フクイケン</t>
    </rPh>
    <phoneticPr fontId="0"/>
  </si>
  <si>
    <t>石川県本部</t>
  </si>
  <si>
    <t>福井県知事</t>
  </si>
  <si>
    <r>
      <rPr>
        <sz val="11"/>
        <color theme="1"/>
        <rFont val="ＭＳ ゴシック"/>
        <family val="3"/>
      </rPr>
      <t>山梨県</t>
    </r>
    <rPh sb="0" eb="3">
      <t>ヤマナシケン</t>
    </rPh>
    <phoneticPr fontId="0"/>
  </si>
  <si>
    <t>福井県本部</t>
  </si>
  <si>
    <r>
      <rPr>
        <sz val="11"/>
        <color theme="1"/>
        <rFont val="ＭＳ 明朝"/>
        <family val="1"/>
      </rPr>
      <t>政令使用人</t>
    </r>
    <rPh sb="0" eb="2">
      <t>セイレイ</t>
    </rPh>
    <rPh sb="2" eb="5">
      <t>シヨウニン</t>
    </rPh>
    <phoneticPr fontId="0"/>
  </si>
  <si>
    <r>
      <rPr>
        <sz val="8"/>
        <color theme="1"/>
        <rFont val="ＭＳ 明朝"/>
        <family val="1"/>
      </rPr>
      <t>フリガナ</t>
    </r>
    <phoneticPr fontId="0"/>
  </si>
  <si>
    <r>
      <rPr>
        <sz val="11"/>
        <color theme="1"/>
        <rFont val="ＭＳ 明朝"/>
        <family val="1"/>
      </rPr>
      <t>生年月日</t>
    </r>
    <rPh sb="0" eb="2">
      <t>セイネン</t>
    </rPh>
    <rPh sb="2" eb="4">
      <t>ガッピ</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</si>
  <si>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</si>
  <si>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</si>
  <si>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</si>
  <si>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r>
      <rPr>
        <sz val="8"/>
        <color theme="1"/>
        <rFont val="ＭＳ 明朝"/>
        <family val="1"/>
      </rPr>
      <t>性　別</t>
    </r>
    <rPh sb="0" eb="1">
      <t>セイ</t>
    </rPh>
    <rPh sb="2" eb="3">
      <t>ベツ</t>
    </rPh>
    <phoneticPr fontId="0"/>
  </si>
  <si>
    <t>山梨県知事</t>
  </si>
  <si>
    <r>
      <rPr>
        <sz val="11"/>
        <color theme="1"/>
        <rFont val="ＭＳ ゴシック"/>
        <family val="3"/>
      </rPr>
      <t>長野県</t>
    </r>
    <rPh sb="0" eb="3">
      <t>ナガノケン</t>
    </rPh>
    <phoneticPr fontId="0"/>
  </si>
  <si>
    <t>山梨県本部</t>
  </si>
  <si>
    <t>長野県知事</t>
  </si>
  <si>
    <r>
      <rPr>
        <sz val="11"/>
        <color theme="1"/>
        <rFont val="ＭＳ ゴシック"/>
        <family val="3"/>
      </rPr>
      <t>岐阜県</t>
    </r>
    <rPh sb="0" eb="3">
      <t>ギフケン</t>
    </rPh>
    <phoneticPr fontId="0"/>
  </si>
  <si>
    <t>長野県本部</t>
  </si>
  <si>
    <r>
      <rPr>
        <sz val="11"/>
        <color theme="1"/>
        <rFont val="ＭＳ 明朝"/>
        <family val="1"/>
      </rPr>
      <t>氏　名</t>
    </r>
    <rPh sb="0" eb="1">
      <t>シ</t>
    </rPh>
    <rPh sb="2" eb="3">
      <t>メイ</t>
    </rPh>
    <phoneticPr fontId="0"/>
  </si>
  <si>
    <t>岐阜県知事</t>
  </si>
  <si>
    <r>
      <rPr>
        <sz val="11"/>
        <color theme="1"/>
        <rFont val="ＭＳ ゴシック"/>
        <family val="3"/>
      </rPr>
      <t>静岡県</t>
    </r>
    <rPh sb="0" eb="3">
      <t>シズオカケン</t>
    </rPh>
    <phoneticPr fontId="0"/>
  </si>
  <si>
    <t>岐阜県本部</t>
  </si>
  <si>
    <r>
      <rPr>
        <sz val="11"/>
        <color theme="1"/>
        <rFont val="ＭＳ 明朝"/>
        <family val="1"/>
      </rPr>
      <t>ＴＥＬ</t>
    </r>
    <phoneticPr fontId="0"/>
  </si>
  <si>
    <r>
      <rPr>
        <sz val="11"/>
        <color theme="1"/>
        <rFont val="ＭＳ 明朝"/>
        <family val="1"/>
      </rPr>
      <t>(</t>
    </r>
    <phoneticPr fontId="0"/>
  </si>
  <si>
    <r>
      <rPr>
        <sz val="11"/>
        <color theme="1"/>
        <rFont val="ＭＳ 明朝"/>
        <family val="1"/>
      </rPr>
      <t>)</t>
    </r>
    <phoneticPr fontId="0"/>
  </si>
  <si>
    <t>静岡県知事</t>
  </si>
  <si>
    <r>
      <rPr>
        <sz val="11"/>
        <color theme="1"/>
        <rFont val="ＭＳ ゴシック"/>
        <family val="3"/>
      </rPr>
      <t>愛知県</t>
    </r>
    <rPh sb="0" eb="3">
      <t>アイチケン</t>
    </rPh>
    <phoneticPr fontId="0"/>
  </si>
  <si>
    <t>静岡県本部</t>
  </si>
  <si>
    <t>愛知県知事</t>
  </si>
  <si>
    <r>
      <rPr>
        <sz val="11"/>
        <color theme="1"/>
        <rFont val="ＭＳ ゴシック"/>
        <family val="3"/>
      </rPr>
      <t>三重県</t>
    </r>
    <rPh sb="0" eb="3">
      <t>ミエケン</t>
    </rPh>
    <phoneticPr fontId="0"/>
  </si>
  <si>
    <t>愛知県本部</t>
  </si>
  <si>
    <r>
      <rPr>
        <sz val="11"/>
        <color theme="1"/>
        <rFont val="ＭＳ 明朝"/>
        <family val="1"/>
      </rPr>
      <t>現住所</t>
    </r>
    <rPh sb="0" eb="3">
      <t>ゲンジュウショ</t>
    </rPh>
    <phoneticPr fontId="0"/>
  </si>
  <si>
    <r>
      <rPr>
        <sz val="9"/>
        <color theme="1"/>
        <rFont val="ＭＳ 明朝"/>
        <family val="1"/>
      </rPr>
      <t>〒</t>
    </r>
    <phoneticPr fontId="0"/>
  </si>
  <si>
    <r>
      <rPr>
        <sz val="9"/>
        <color theme="1"/>
        <rFont val="ＭＳ 明朝"/>
        <family val="1"/>
      </rPr>
      <t>－</t>
    </r>
    <phoneticPr fontId="0"/>
  </si>
  <si>
    <t>三重県知事</t>
  </si>
  <si>
    <r>
      <rPr>
        <sz val="11"/>
        <color theme="1"/>
        <rFont val="ＭＳ ゴシック"/>
        <family val="3"/>
      </rPr>
      <t>滋賀県</t>
    </r>
    <rPh sb="0" eb="3">
      <t>シガケン</t>
    </rPh>
    <phoneticPr fontId="0"/>
  </si>
  <si>
    <r>
      <rPr>
        <sz val="10"/>
        <color theme="0"/>
        <rFont val="ＭＳ 明朝"/>
        <family val="1"/>
      </rPr>
      <t>三重県本部</t>
    </r>
    <rPh sb="0" eb="5">
      <t>ミエケンホンブ</t>
    </rPh>
    <phoneticPr fontId="0"/>
  </si>
  <si>
    <t>滋賀県知事</t>
  </si>
  <si>
    <r>
      <rPr>
        <sz val="11"/>
        <color theme="1"/>
        <rFont val="ＭＳ ゴシック"/>
        <family val="3"/>
      </rPr>
      <t>京都府</t>
    </r>
    <rPh sb="0" eb="3">
      <t>キョウトフ</t>
    </rPh>
    <phoneticPr fontId="0"/>
  </si>
  <si>
    <t>滋賀県本部</t>
  </si>
  <si>
    <t>大阪府知事</t>
  </si>
  <si>
    <r>
      <rPr>
        <sz val="11"/>
        <color theme="1"/>
        <rFont val="ＭＳ ゴシック"/>
        <family val="3"/>
      </rPr>
      <t>大阪府</t>
    </r>
    <rPh sb="0" eb="3">
      <t>オオサカフ</t>
    </rPh>
    <phoneticPr fontId="0"/>
  </si>
  <si>
    <t>京都府知事</t>
  </si>
  <si>
    <t>京都府本部</t>
  </si>
  <si>
    <r>
      <rPr>
        <sz val="11"/>
        <color theme="1"/>
        <rFont val="ＭＳ 明朝"/>
        <family val="1"/>
      </rPr>
      <t>専　　任　宅地建物　取 引 士</t>
    </r>
    <phoneticPr fontId="0"/>
  </si>
  <si>
    <r>
      <rPr>
        <sz val="8"/>
        <color theme="1"/>
        <rFont val="ＭＳ 明朝"/>
        <family val="1"/>
      </rPr>
      <t>フリガナ</t>
    </r>
    <phoneticPr fontId="0"/>
  </si>
  <si>
    <t>兵庫県知事</t>
  </si>
  <si>
    <r>
      <rPr>
        <sz val="11"/>
        <color theme="1"/>
        <rFont val="ＭＳ ゴシック"/>
        <family val="3"/>
      </rPr>
      <t>兵庫県</t>
    </r>
    <rPh sb="0" eb="3">
      <t>ヒョウゴケン</t>
    </rPh>
    <phoneticPr fontId="0"/>
  </si>
  <si>
    <t>大阪府本部</t>
  </si>
  <si>
    <t>奈良県知事</t>
  </si>
  <si>
    <r>
      <rPr>
        <sz val="11"/>
        <color theme="1"/>
        <rFont val="ＭＳ ゴシック"/>
        <family val="3"/>
      </rPr>
      <t>奈良県</t>
    </r>
    <rPh sb="0" eb="3">
      <t>ナラケン</t>
    </rPh>
    <phoneticPr fontId="0"/>
  </si>
  <si>
    <t>兵庫県本部</t>
  </si>
  <si>
    <r>
      <rPr>
        <sz val="11"/>
        <color theme="1"/>
        <rFont val="ＭＳ 明朝"/>
        <family val="1"/>
      </rPr>
      <t>氏　名</t>
    </r>
    <rPh sb="0" eb="1">
      <t>シ</t>
    </rPh>
    <rPh sb="2" eb="3">
      <t>メイ</t>
    </rPh>
    <phoneticPr fontId="0"/>
  </si>
  <si>
    <t>和歌山県知事</t>
  </si>
  <si>
    <r>
      <rPr>
        <sz val="11"/>
        <color theme="1"/>
        <rFont val="ＭＳ ゴシック"/>
        <family val="3"/>
      </rPr>
      <t>和歌山</t>
    </r>
    <rPh sb="0" eb="3">
      <t>ワカヤマ</t>
    </rPh>
    <phoneticPr fontId="0"/>
  </si>
  <si>
    <t>奈良県本部</t>
  </si>
  <si>
    <t>鳥取県知事</t>
  </si>
  <si>
    <r>
      <rPr>
        <sz val="11"/>
        <color theme="1"/>
        <rFont val="ＭＳ ゴシック"/>
        <family val="3"/>
      </rPr>
      <t>鳥取県</t>
    </r>
    <rPh sb="0" eb="3">
      <t>トットリケン</t>
    </rPh>
    <phoneticPr fontId="0"/>
  </si>
  <si>
    <t>和歌山県本部</t>
  </si>
  <si>
    <t>島根県知事</t>
  </si>
  <si>
    <r>
      <rPr>
        <sz val="11"/>
        <color theme="1"/>
        <rFont val="ＭＳ ゴシック"/>
        <family val="3"/>
      </rPr>
      <t>島根県</t>
    </r>
    <rPh sb="0" eb="3">
      <t>シマネケン</t>
    </rPh>
    <phoneticPr fontId="0"/>
  </si>
  <si>
    <t>鳥取県本部</t>
  </si>
  <si>
    <r>
      <rPr>
        <sz val="11"/>
        <color theme="1"/>
        <rFont val="ＭＳ 明朝"/>
        <family val="1"/>
      </rPr>
      <t>現住所</t>
    </r>
    <rPh sb="0" eb="3">
      <t>ゲンジュウショ</t>
    </rPh>
    <phoneticPr fontId="0"/>
  </si>
  <si>
    <t>岡山県知事</t>
  </si>
  <si>
    <r>
      <rPr>
        <sz val="11"/>
        <color theme="1"/>
        <rFont val="ＭＳ ゴシック"/>
        <family val="3"/>
      </rPr>
      <t>岡山県</t>
    </r>
    <rPh sb="0" eb="3">
      <t>オカヤマケン</t>
    </rPh>
    <phoneticPr fontId="0"/>
  </si>
  <si>
    <t>島根県本部</t>
  </si>
  <si>
    <t>広島県知事</t>
  </si>
  <si>
    <r>
      <rPr>
        <sz val="11"/>
        <color theme="1"/>
        <rFont val="ＭＳ ゴシック"/>
        <family val="3"/>
      </rPr>
      <t>広島県</t>
    </r>
    <rPh sb="0" eb="3">
      <t>ヒロシマケン</t>
    </rPh>
    <phoneticPr fontId="0"/>
  </si>
  <si>
    <t>岡山県本部</t>
  </si>
  <si>
    <t>徳島県知事</t>
  </si>
  <si>
    <r>
      <rPr>
        <sz val="11"/>
        <color theme="1"/>
        <rFont val="ＭＳ ゴシック"/>
        <family val="3"/>
      </rPr>
      <t>山口県</t>
    </r>
    <rPh sb="0" eb="3">
      <t>ヤマグチケン</t>
    </rPh>
    <phoneticPr fontId="0"/>
  </si>
  <si>
    <t>広島県本部</t>
  </si>
  <si>
    <r>
      <rPr>
        <sz val="11"/>
        <color theme="1"/>
        <rFont val="ＭＳ 明朝"/>
        <family val="1"/>
      </rPr>
      <t>登録番号</t>
    </r>
    <rPh sb="0" eb="2">
      <t>トウロク</t>
    </rPh>
    <rPh sb="2" eb="4">
      <t>バンゴウ</t>
    </rPh>
    <phoneticPr fontId="0"/>
  </si>
  <si>
    <r>
      <rPr>
        <sz val="11"/>
        <color theme="1"/>
        <rFont val="ＭＳ 明朝"/>
        <family val="1"/>
      </rPr>
      <t>(</t>
    </r>
    <phoneticPr fontId="0"/>
  </si>
  <si>
    <r>
      <rPr>
        <sz val="11"/>
        <color theme="1"/>
        <rFont val="ＭＳ 明朝"/>
        <family val="1"/>
      </rPr>
      <t>)</t>
    </r>
    <phoneticPr fontId="0"/>
  </si>
  <si>
    <r>
      <rPr>
        <sz val="11"/>
        <color theme="1"/>
        <rFont val="ＭＳ 明朝"/>
        <family val="1"/>
      </rPr>
      <t>第</t>
    </r>
    <rPh sb="0" eb="1">
      <t>ダイ</t>
    </rPh>
    <phoneticPr fontId="0"/>
  </si>
  <si>
    <r>
      <rPr>
        <sz val="11"/>
        <color theme="1"/>
        <rFont val="ＭＳ 明朝"/>
        <family val="1"/>
      </rPr>
      <t>号</t>
    </r>
    <rPh sb="0" eb="1">
      <t>ゴウ</t>
    </rPh>
    <phoneticPr fontId="0"/>
  </si>
  <si>
    <r>
      <rPr>
        <sz val="11"/>
        <color theme="1"/>
        <rFont val="ＭＳ 明朝"/>
        <family val="1"/>
      </rPr>
      <t>登録年月日</t>
    </r>
    <rPh sb="0" eb="2">
      <t>トウロク</t>
    </rPh>
    <rPh sb="2" eb="5">
      <t>ネンガッピ</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</si>
  <si>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</si>
  <si>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</si>
  <si>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</si>
  <si>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t>香川県知事</t>
  </si>
  <si>
    <r>
      <rPr>
        <sz val="11"/>
        <color theme="1"/>
        <rFont val="ＭＳ ゴシック"/>
        <family val="3"/>
      </rPr>
      <t>徳島県</t>
    </r>
    <rPh sb="0" eb="3">
      <t>トクシマケン</t>
    </rPh>
    <phoneticPr fontId="0"/>
  </si>
  <si>
    <t>山口県知事</t>
  </si>
  <si>
    <t>山口県本部</t>
  </si>
  <si>
    <t>愛媛県知事</t>
  </si>
  <si>
    <r>
      <rPr>
        <sz val="11"/>
        <color theme="1"/>
        <rFont val="ＭＳ ゴシック"/>
        <family val="3"/>
      </rPr>
      <t>香川県</t>
    </r>
    <rPh sb="0" eb="3">
      <t>カガワケン</t>
    </rPh>
    <phoneticPr fontId="0"/>
  </si>
  <si>
    <t>徳島県本部</t>
  </si>
  <si>
    <r>
      <rPr>
        <sz val="11"/>
        <color theme="1"/>
        <rFont val="ＭＳ 明朝"/>
        <family val="1"/>
      </rPr>
      <t>従たる事務所の数</t>
    </r>
    <rPh sb="0" eb="1">
      <t>ジュウ</t>
    </rPh>
    <rPh sb="3" eb="6">
      <t>ジムショ</t>
    </rPh>
    <rPh sb="7" eb="8">
      <t>カズ</t>
    </rPh>
    <phoneticPr fontId="0"/>
  </si>
  <si>
    <r>
      <rPr>
        <sz val="11"/>
        <color theme="1"/>
        <rFont val="ＭＳ 明朝"/>
        <family val="1"/>
      </rPr>
      <t>ヶ所</t>
    </r>
    <rPh sb="1" eb="2">
      <t>ショ</t>
    </rPh>
    <phoneticPr fontId="0"/>
  </si>
  <si>
    <t>高知県知事</t>
  </si>
  <si>
    <r>
      <rPr>
        <sz val="11"/>
        <color theme="1"/>
        <rFont val="ＭＳ ゴシック"/>
        <family val="3"/>
      </rPr>
      <t>愛媛県</t>
    </r>
    <rPh sb="0" eb="3">
      <t>エヒメケン</t>
    </rPh>
    <phoneticPr fontId="0"/>
  </si>
  <si>
    <t>香川県本部</t>
  </si>
  <si>
    <t>福岡県知事</t>
  </si>
  <si>
    <r>
      <rPr>
        <sz val="11"/>
        <color theme="1"/>
        <rFont val="ＭＳ ゴシック"/>
        <family val="3"/>
      </rPr>
      <t>高知県</t>
    </r>
    <rPh sb="0" eb="3">
      <t>コウチケン</t>
    </rPh>
    <phoneticPr fontId="0"/>
  </si>
  <si>
    <t>愛媛県本部</t>
  </si>
  <si>
    <t>佐賀県知事</t>
  </si>
  <si>
    <r>
      <rPr>
        <sz val="11"/>
        <color theme="1"/>
        <rFont val="ＭＳ ゴシック"/>
        <family val="3"/>
      </rPr>
      <t>福岡県</t>
    </r>
    <rPh sb="0" eb="3">
      <t>フクオカケン</t>
    </rPh>
    <phoneticPr fontId="0"/>
  </si>
  <si>
    <t>高知県本部</t>
  </si>
  <si>
    <r>
      <rPr>
        <sz val="11"/>
        <color theme="1"/>
        <rFont val="ＭＳ 明朝"/>
        <family val="1"/>
      </rPr>
      <t>総本部記入欄</t>
    </r>
    <rPh sb="0" eb="3">
      <t>ソウホンブ</t>
    </rPh>
    <rPh sb="3" eb="6">
      <t>キニュウラン</t>
    </rPh>
    <phoneticPr fontId="0"/>
  </si>
  <si>
    <r>
      <rPr>
        <sz val="11"/>
        <color theme="1"/>
        <rFont val="ＭＳ 明朝"/>
        <family val="1"/>
      </rPr>
      <t>全日</t>
    </r>
    <rPh sb="0" eb="2">
      <t>ゼンニチ</t>
    </rPh>
    <phoneticPr fontId="0"/>
  </si>
  <si>
    <r>
      <rPr>
        <sz val="8"/>
        <color theme="1"/>
        <rFont val="ＭＳ 明朝"/>
        <family val="1"/>
      </rPr>
      <t>入会金会費収納日</t>
    </r>
    <rPh sb="0" eb="3">
      <t>ニュウカイキン</t>
    </rPh>
    <rPh sb="3" eb="5">
      <t>カイヒ</t>
    </rPh>
    <rPh sb="5" eb="7">
      <t>シュウノウ</t>
    </rPh>
    <rPh sb="7" eb="8">
      <t>ビ</t>
    </rPh>
    <phoneticPr fontId="0"/>
  </si>
  <si>
    <r>
      <rPr>
        <sz val="11"/>
        <color theme="1"/>
        <rFont val="ＭＳ 明朝"/>
        <family val="1"/>
      </rPr>
      <t>保証</t>
    </r>
    <rPh sb="0" eb="2">
      <t>ホショウ</t>
    </rPh>
    <phoneticPr fontId="0"/>
  </si>
  <si>
    <r>
      <rPr>
        <sz val="8"/>
        <color theme="1"/>
        <rFont val="ＭＳ 明朝"/>
        <family val="1"/>
      </rPr>
      <t>供託年月日</t>
    </r>
    <rPh sb="0" eb="2">
      <t>キョウタク</t>
    </rPh>
    <rPh sb="2" eb="5">
      <t>ネンガッピ</t>
    </rPh>
    <phoneticPr fontId="0"/>
  </si>
  <si>
    <r>
      <rPr>
        <sz val="8"/>
        <color theme="1"/>
        <rFont val="ＭＳ 明朝"/>
        <family val="1"/>
      </rPr>
      <t>分担金収納日</t>
    </r>
    <rPh sb="0" eb="3">
      <t>ブンタンキン</t>
    </rPh>
    <rPh sb="3" eb="5">
      <t>シュウノウ</t>
    </rPh>
    <rPh sb="5" eb="6">
      <t>ビ</t>
    </rPh>
    <phoneticPr fontId="0"/>
  </si>
  <si>
    <r>
      <rPr>
        <sz val="8"/>
        <color theme="1"/>
        <rFont val="ＭＳ 明朝"/>
        <family val="1"/>
      </rPr>
      <t>入会金会費収納日</t>
    </r>
    <rPh sb="0" eb="3">
      <t>ニュウカイキン</t>
    </rPh>
    <rPh sb="3" eb="5">
      <t>カイヒ</t>
    </rPh>
    <rPh sb="5" eb="7">
      <t>シュウノウ</t>
    </rPh>
    <rPh sb="7" eb="8">
      <t>ビ</t>
    </rPh>
    <phoneticPr fontId="0"/>
  </si>
  <si>
    <t>長崎県知事</t>
  </si>
  <si>
    <r>
      <rPr>
        <sz val="11"/>
        <color theme="1"/>
        <rFont val="ＭＳ ゴシック"/>
        <family val="3"/>
      </rPr>
      <t>佐賀県</t>
    </r>
    <rPh sb="0" eb="3">
      <t>サガケン</t>
    </rPh>
    <phoneticPr fontId="0"/>
  </si>
  <si>
    <t>福岡県本部</t>
  </si>
  <si>
    <t>熊本県知事</t>
  </si>
  <si>
    <r>
      <rPr>
        <sz val="11"/>
        <color theme="1"/>
        <rFont val="ＭＳ ゴシック"/>
        <family val="3"/>
      </rPr>
      <t>長崎県</t>
    </r>
    <rPh sb="0" eb="3">
      <t>ナガサキケン</t>
    </rPh>
    <phoneticPr fontId="0"/>
  </si>
  <si>
    <t>佐賀県本部</t>
  </si>
  <si>
    <t>大分県知事</t>
  </si>
  <si>
    <r>
      <rPr>
        <sz val="11"/>
        <color theme="1"/>
        <rFont val="ＭＳ ゴシック"/>
        <family val="3"/>
      </rPr>
      <t>熊本県</t>
    </r>
    <rPh sb="0" eb="3">
      <t>クマモトケン</t>
    </rPh>
    <phoneticPr fontId="0"/>
  </si>
  <si>
    <t>長崎県本部</t>
  </si>
  <si>
    <r>
      <rPr>
        <sz val="8"/>
        <color rgb="FF000000"/>
        <rFont val="ＭＳ 明朝"/>
        <family val="1"/>
      </rPr>
      <t>※注意事項</t>
    </r>
    <rPh sb="1" eb="5">
      <t>チュウイジコウ</t>
    </rPh>
    <phoneticPr fontId="0"/>
  </si>
  <si>
    <r>
      <rPr>
        <sz val="8"/>
        <color rgb="FF000000"/>
        <rFont val="ＭＳ 明朝"/>
        <family val="1"/>
      </rPr>
      <t>本入会申込書にご記入いただいたメールアドレスは、総会及び研修会等の各種会議・行事の開催通知及び連絡、会報誌及び各種お知らせの送付、その他会員の事業運営に必要な情報伝達のため、一般社団法人全国不動産協会（TRA）及び全日本不動産政治連盟と共同利用します。</t>
    </r>
    <phoneticPr fontId="0"/>
  </si>
  <si>
    <t>宮崎県知事</t>
  </si>
  <si>
    <r>
      <rPr>
        <sz val="11"/>
        <color theme="1"/>
        <rFont val="ＭＳ ゴシック"/>
        <family val="3"/>
      </rPr>
      <t>大分県</t>
    </r>
    <rPh sb="0" eb="3">
      <t>オオイタケン</t>
    </rPh>
    <phoneticPr fontId="0"/>
  </si>
  <si>
    <t>熊本県本部</t>
  </si>
  <si>
    <t>鹿児島県知事</t>
  </si>
  <si>
    <r>
      <rPr>
        <sz val="11"/>
        <color theme="1"/>
        <rFont val="ＭＳ ゴシック"/>
        <family val="3"/>
      </rPr>
      <t>宮崎県</t>
    </r>
    <rPh sb="0" eb="3">
      <t>ミヤザキケン</t>
    </rPh>
    <phoneticPr fontId="0"/>
  </si>
  <si>
    <t>大分県本部</t>
  </si>
  <si>
    <t>沖縄県知事</t>
  </si>
  <si>
    <r>
      <rPr>
        <sz val="11"/>
        <color theme="1"/>
        <rFont val="ＭＳ ゴシック"/>
        <family val="3"/>
      </rPr>
      <t>鹿児島県</t>
    </r>
    <rPh sb="0" eb="4">
      <t>カゴシマケン</t>
    </rPh>
    <phoneticPr fontId="0"/>
  </si>
  <si>
    <t>宮崎県本部</t>
  </si>
  <si>
    <r>
      <rPr>
        <sz val="11"/>
        <color theme="1"/>
        <rFont val="ＭＳ ゴシック"/>
        <family val="3"/>
      </rPr>
      <t>沖縄県</t>
    </r>
    <rPh sb="0" eb="3">
      <t>オキナワケン</t>
    </rPh>
    <phoneticPr fontId="0"/>
  </si>
  <si>
    <t>鹿児島県本部</t>
  </si>
  <si>
    <t>沖縄県本部</t>
  </si>
  <si>
    <r>
      <rPr>
        <sz val="8"/>
        <color rgb="FF000000"/>
        <rFont val="ＭＳ 明朝"/>
        <family val="1"/>
      </rPr>
      <t>統　一　コ　ー　ド</t>
    </r>
    <rPh sb="0" eb="1">
      <t>オサム</t>
    </rPh>
    <rPh sb="2" eb="3">
      <t>イチ</t>
    </rPh>
    <phoneticPr fontId="0"/>
  </si>
  <si>
    <r>
      <rPr>
        <sz val="9"/>
        <color rgb="FF000000"/>
        <rFont val="ＭＳ 明朝"/>
        <family val="1"/>
      </rPr>
      <t>１．新入会</t>
    </r>
    <rPh sb="2" eb="3">
      <t>シン</t>
    </rPh>
    <rPh sb="3" eb="5">
      <t>ニュウカイ</t>
    </rPh>
    <phoneticPr fontId="0"/>
  </si>
  <si>
    <r>
      <rPr>
        <sz val="9"/>
        <color rgb="FF000000"/>
        <rFont val="ＭＳ 明朝"/>
        <family val="1"/>
      </rPr>
      <t>(</t>
    </r>
    <phoneticPr fontId="0"/>
  </si>
  <si>
    <r>
      <rPr>
        <sz val="9"/>
        <color rgb="FF000000"/>
        <rFont val="ＭＳ 明朝"/>
        <family val="1"/>
      </rPr>
      <t>)</t>
    </r>
    <phoneticPr fontId="0"/>
  </si>
  <si>
    <r>
      <rPr>
        <sz val="9"/>
        <color rgb="FF000000"/>
        <rFont val="ＭＳ 明朝"/>
        <family val="1"/>
      </rPr>
      <t>２．継　続</t>
    </r>
    <rPh sb="2" eb="3">
      <t>ツギ</t>
    </rPh>
    <rPh sb="4" eb="5">
      <t>ゾク</t>
    </rPh>
    <phoneticPr fontId="0"/>
  </si>
  <si>
    <r>
      <rPr>
        <sz val="9"/>
        <color rgb="FF000000"/>
        <rFont val="ＭＳ 明朝"/>
        <family val="1"/>
      </rPr>
      <t>(</t>
    </r>
    <phoneticPr fontId="0"/>
  </si>
  <si>
    <r>
      <rPr>
        <sz val="9"/>
        <color rgb="FF000000"/>
        <rFont val="ＭＳ 明朝"/>
        <family val="1"/>
      </rPr>
      <t>)</t>
    </r>
    <phoneticPr fontId="0"/>
  </si>
  <si>
    <r>
      <rPr>
        <sz val="8"/>
        <color rgb="FF000000"/>
        <rFont val="ＭＳ 明朝"/>
        <family val="1"/>
      </rPr>
      <t>受　付　年　月　日</t>
    </r>
    <rPh sb="0" eb="1">
      <t>ウケ</t>
    </rPh>
    <rPh sb="2" eb="3">
      <t>ヅケ</t>
    </rPh>
    <rPh sb="4" eb="5">
      <t>トシ</t>
    </rPh>
    <rPh sb="6" eb="7">
      <t>ツキ</t>
    </rPh>
    <rPh sb="8" eb="9">
      <t>ヒ</t>
    </rPh>
    <phoneticPr fontId="0"/>
  </si>
  <si>
    <r>
      <rPr>
        <sz val="8"/>
        <color rgb="FF000000"/>
        <rFont val="ＭＳ 明朝"/>
        <family val="1"/>
      </rPr>
      <t>区市町村コード</t>
    </r>
    <rPh sb="0" eb="4">
      <t>クシチョウソン</t>
    </rPh>
    <phoneticPr fontId="0"/>
  </si>
  <si>
    <r>
      <rPr>
        <sz val="22"/>
        <color rgb="FF000000"/>
        <rFont val="ＭＳ 明朝"/>
        <family val="1"/>
      </rPr>
      <t>一般社団法人全国不動産協会入会申込書</t>
    </r>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0"/>
  </si>
  <si>
    <r>
      <rPr>
        <sz val="11"/>
        <color rgb="FF000000"/>
        <rFont val="ＭＳ 明朝"/>
        <family val="1"/>
      </rPr>
      <t>　　このたび、一般社団法人全国不動産協会の設立趣旨に賛同し入会の申込みを致します。</t>
    </r>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0"/>
  </si>
  <si>
    <r>
      <rPr>
        <sz val="11"/>
        <color rgb="FF000000"/>
        <rFont val="ＭＳ 明朝"/>
        <family val="1"/>
      </rPr>
      <t>　一般社団法人全国不動産協会</t>
    </r>
    <rPh sb="1" eb="3">
      <t>イッパン</t>
    </rPh>
    <rPh sb="3" eb="5">
      <t>シャダン</t>
    </rPh>
    <rPh sb="5" eb="7">
      <t>ホウジン</t>
    </rPh>
    <rPh sb="7" eb="9">
      <t>ゼンコク</t>
    </rPh>
    <rPh sb="9" eb="12">
      <t>フドウサン</t>
    </rPh>
    <rPh sb="12" eb="14">
      <t>キョウカイ</t>
    </rPh>
    <phoneticPr fontId="0"/>
  </si>
  <si>
    <r>
      <rPr>
        <sz val="11"/>
        <color rgb="FF000000"/>
        <rFont val="ＭＳ 明朝"/>
        <family val="1"/>
      </rPr>
      <t>令和</t>
    </r>
    <rPh sb="0" eb="2">
      <t>レイワ</t>
    </rPh>
    <phoneticPr fontId="0"/>
  </si>
  <si>
    <r>
      <rPr>
        <sz val="11"/>
        <color rgb="FF000000"/>
        <rFont val="ＭＳ 明朝"/>
        <family val="1"/>
      </rPr>
      <t>年</t>
    </r>
    <rPh sb="0" eb="1">
      <t>ネン</t>
    </rPh>
    <phoneticPr fontId="0"/>
  </si>
  <si>
    <r>
      <rPr>
        <sz val="11"/>
        <color rgb="FF000000"/>
        <rFont val="ＭＳ 明朝"/>
        <family val="1"/>
      </rPr>
      <t>月</t>
    </r>
    <rPh sb="0" eb="1">
      <t>ガツ</t>
    </rPh>
    <phoneticPr fontId="0"/>
  </si>
  <si>
    <r>
      <rPr>
        <sz val="11"/>
        <color rgb="FF000000"/>
        <rFont val="ＭＳ 明朝"/>
        <family val="1"/>
      </rPr>
      <t>日</t>
    </r>
    <rPh sb="0" eb="1">
      <t>ニチ</t>
    </rPh>
    <phoneticPr fontId="0"/>
  </si>
  <si>
    <r>
      <rPr>
        <sz val="8"/>
        <color rgb="FF000000"/>
        <rFont val="ＭＳ 明朝"/>
        <family val="1"/>
      </rPr>
      <t>フリガナ</t>
    </r>
    <phoneticPr fontId="0"/>
  </si>
  <si>
    <r>
      <rPr>
        <sz val="11"/>
        <color rgb="FF000000"/>
        <rFont val="ＭＳ 明朝"/>
        <family val="1"/>
      </rPr>
      <t>商号又は名称</t>
    </r>
    <rPh sb="0" eb="2">
      <t>ショウゴウ</t>
    </rPh>
    <rPh sb="2" eb="3">
      <t>マタ</t>
    </rPh>
    <rPh sb="4" eb="6">
      <t>メイショウ</t>
    </rPh>
    <phoneticPr fontId="0"/>
  </si>
  <si>
    <r>
      <rPr>
        <sz val="8"/>
        <color rgb="FF000000"/>
        <rFont val="ＭＳ 明朝"/>
        <family val="1"/>
      </rPr>
      <t>フリガナ</t>
    </r>
    <phoneticPr fontId="0"/>
  </si>
  <si>
    <r>
      <rPr>
        <sz val="10"/>
        <color rgb="FF000000"/>
        <rFont val="ＭＳ 明朝"/>
        <family val="1"/>
      </rPr>
      <t>生年月日</t>
    </r>
    <rPh sb="0" eb="2">
      <t>セイネン</t>
    </rPh>
    <rPh sb="2" eb="4">
      <t>ガッピ</t>
    </rPh>
    <phoneticPr fontId="0"/>
  </si>
  <si>
    <r>
      <rPr>
        <sz val="10"/>
        <color rgb="FF000000"/>
        <rFont val="ＭＳ 明朝"/>
        <family val="1"/>
      </rPr>
      <t>年</t>
    </r>
    <rPh sb="0" eb="1">
      <t>ネン</t>
    </rPh>
    <phoneticPr fontId="0"/>
  </si>
  <si>
    <r>
      <rPr>
        <sz val="10"/>
        <color rgb="FF000000"/>
        <rFont val="ＭＳ 明朝"/>
        <family val="1"/>
      </rPr>
      <t>月</t>
    </r>
    <rPh sb="0" eb="1">
      <t>ガツ</t>
    </rPh>
    <phoneticPr fontId="0"/>
  </si>
  <si>
    <r>
      <rPr>
        <sz val="10"/>
        <color rgb="FF000000"/>
        <rFont val="ＭＳ 明朝"/>
        <family val="1"/>
      </rPr>
      <t>日</t>
    </r>
    <rPh sb="0" eb="1">
      <t>ヒ</t>
    </rPh>
    <phoneticPr fontId="0"/>
  </si>
  <si>
    <r>
      <rPr>
        <sz val="11"/>
        <color rgb="FF000000"/>
        <rFont val="ＭＳ 明朝"/>
        <family val="1"/>
      </rPr>
      <t>代表者氏名</t>
    </r>
    <rPh sb="0" eb="3">
      <t>ダイヒョウシャ</t>
    </rPh>
    <rPh sb="3" eb="5">
      <t>シメイ</t>
    </rPh>
    <phoneticPr fontId="0"/>
  </si>
  <si>
    <r>
      <rPr>
        <sz val="10"/>
        <color rgb="FF000000"/>
        <rFont val="ＭＳ 明朝"/>
        <family val="1"/>
      </rPr>
      <t>性別</t>
    </r>
    <rPh sb="0" eb="2">
      <t>セイベツ</t>
    </rPh>
    <phoneticPr fontId="0"/>
  </si>
  <si>
    <r>
      <rPr>
        <sz val="8"/>
        <color rgb="FF000000"/>
        <rFont val="ＭＳ 明朝"/>
        <family val="1"/>
      </rPr>
      <t>フリガナ</t>
    </r>
    <phoneticPr fontId="0"/>
  </si>
  <si>
    <r>
      <rPr>
        <sz val="10"/>
        <color rgb="FF000000"/>
        <rFont val="ＭＳ 明朝"/>
        <family val="1"/>
      </rPr>
      <t>事務所所在地</t>
    </r>
    <rPh sb="0" eb="2">
      <t>ジム</t>
    </rPh>
    <rPh sb="2" eb="3">
      <t>ショ</t>
    </rPh>
    <rPh sb="3" eb="6">
      <t>ショザイチ</t>
    </rPh>
    <phoneticPr fontId="0"/>
  </si>
  <si>
    <r>
      <rPr>
        <sz val="10"/>
        <color rgb="FF000000"/>
        <rFont val="ＭＳ 明朝"/>
        <family val="1"/>
      </rPr>
      <t>〒</t>
    </r>
    <phoneticPr fontId="0"/>
  </si>
  <si>
    <r>
      <rPr>
        <sz val="10"/>
        <color rgb="FF000000"/>
        <rFont val="ＭＳ 明朝"/>
        <family val="1"/>
      </rPr>
      <t>-</t>
    </r>
    <phoneticPr fontId="0"/>
  </si>
  <si>
    <r>
      <rPr>
        <sz val="10"/>
        <color rgb="FF000000"/>
        <rFont val="ＭＳ 明朝"/>
        <family val="1"/>
      </rPr>
      <t>ＴＥＬ</t>
    </r>
    <phoneticPr fontId="0"/>
  </si>
  <si>
    <r>
      <rPr>
        <sz val="10"/>
        <color rgb="FF000000"/>
        <rFont val="ＭＳ 明朝"/>
        <family val="1"/>
      </rPr>
      <t>(</t>
    </r>
    <phoneticPr fontId="0"/>
  </si>
  <si>
    <r>
      <rPr>
        <sz val="10"/>
        <color rgb="FF000000"/>
        <rFont val="ＭＳ 明朝"/>
        <family val="1"/>
      </rPr>
      <t>)</t>
    </r>
    <phoneticPr fontId="0"/>
  </si>
  <si>
    <r>
      <rPr>
        <sz val="10"/>
        <color rgb="FF000000"/>
        <rFont val="ＭＳ 明朝"/>
        <family val="1"/>
      </rPr>
      <t>（ビル名）</t>
    </r>
    <phoneticPr fontId="0"/>
  </si>
  <si>
    <r>
      <rPr>
        <sz val="10"/>
        <color rgb="FF000000"/>
        <rFont val="ＭＳ 明朝"/>
        <family val="1"/>
      </rPr>
      <t>ＦＡＸ</t>
    </r>
    <phoneticPr fontId="0"/>
  </si>
  <si>
    <r>
      <rPr>
        <sz val="10"/>
        <color rgb="FF000000"/>
        <rFont val="ＭＳ 明朝"/>
        <family val="1"/>
      </rPr>
      <t>(</t>
    </r>
    <phoneticPr fontId="0"/>
  </si>
  <si>
    <r>
      <rPr>
        <sz val="10"/>
        <color rgb="FF000000"/>
        <rFont val="ＭＳ 明朝"/>
        <family val="1"/>
      </rPr>
      <t>)</t>
    </r>
    <phoneticPr fontId="0"/>
  </si>
  <si>
    <r>
      <rPr>
        <sz val="8"/>
        <color rgb="FF000000"/>
        <rFont val="ＭＳ 明朝"/>
        <family val="1"/>
      </rPr>
      <t>フリガナ</t>
    </r>
    <phoneticPr fontId="0"/>
  </si>
  <si>
    <r>
      <rPr>
        <sz val="11"/>
        <color rgb="FF000000"/>
        <rFont val="ＭＳ 明朝"/>
        <family val="1"/>
      </rPr>
      <t>代表者現住所</t>
    </r>
    <rPh sb="0" eb="3">
      <t>ダイヒョウシャ</t>
    </rPh>
    <rPh sb="3" eb="6">
      <t>ゲンジュウショ</t>
    </rPh>
    <phoneticPr fontId="0"/>
  </si>
  <si>
    <r>
      <rPr>
        <sz val="10"/>
        <color rgb="FF000000"/>
        <rFont val="ＭＳ 明朝"/>
        <family val="1"/>
      </rPr>
      <t>〒</t>
    </r>
    <phoneticPr fontId="0"/>
  </si>
  <si>
    <r>
      <rPr>
        <sz val="11"/>
        <color rgb="FF000000"/>
        <rFont val="ＭＳ 明朝"/>
        <family val="1"/>
      </rPr>
      <t>-</t>
    </r>
    <phoneticPr fontId="0"/>
  </si>
  <si>
    <r>
      <rPr>
        <sz val="10"/>
        <color rgb="FF000000"/>
        <rFont val="ＭＳ 明朝"/>
        <family val="1"/>
      </rPr>
      <t>ＴＥＬ</t>
    </r>
    <phoneticPr fontId="0"/>
  </si>
  <si>
    <r>
      <rPr>
        <sz val="10"/>
        <color rgb="FF000000"/>
        <rFont val="ＭＳ 明朝"/>
        <family val="1"/>
      </rPr>
      <t>(</t>
    </r>
    <phoneticPr fontId="0"/>
  </si>
  <si>
    <r>
      <rPr>
        <sz val="10"/>
        <color rgb="FF000000"/>
        <rFont val="ＭＳ 明朝"/>
        <family val="1"/>
      </rPr>
      <t>)</t>
    </r>
    <phoneticPr fontId="0"/>
  </si>
  <si>
    <r>
      <rPr>
        <sz val="11"/>
        <color rgb="FF000000"/>
        <rFont val="ＭＳ 明朝"/>
        <family val="1"/>
      </rPr>
      <t>事業の沿革</t>
    </r>
    <rPh sb="0" eb="2">
      <t>ジギョウ</t>
    </rPh>
    <rPh sb="3" eb="5">
      <t>エンカク</t>
    </rPh>
    <phoneticPr fontId="0"/>
  </si>
  <si>
    <r>
      <rPr>
        <sz val="8"/>
        <color rgb="FF000000"/>
        <rFont val="ＭＳ 明朝"/>
        <family val="1"/>
      </rPr>
      <t>法人の設立</t>
    </r>
    <rPh sb="0" eb="2">
      <t>ホウジン</t>
    </rPh>
    <rPh sb="3" eb="5">
      <t>セツリツ</t>
    </rPh>
    <phoneticPr fontId="0"/>
  </si>
  <si>
    <r>
      <rPr>
        <sz val="10"/>
        <color rgb="FF000000"/>
        <rFont val="ＭＳ 明朝"/>
        <family val="1"/>
      </rPr>
      <t>年</t>
    </r>
    <rPh sb="0" eb="1">
      <t>ネン</t>
    </rPh>
    <phoneticPr fontId="0"/>
  </si>
  <si>
    <r>
      <rPr>
        <sz val="10"/>
        <color rgb="FF000000"/>
        <rFont val="ＭＳ 明朝"/>
        <family val="1"/>
      </rPr>
      <t>月</t>
    </r>
    <rPh sb="0" eb="1">
      <t>ガツ</t>
    </rPh>
    <phoneticPr fontId="0"/>
  </si>
  <si>
    <r>
      <rPr>
        <sz val="10"/>
        <color rgb="FF000000"/>
        <rFont val="ＭＳ 明朝"/>
        <family val="1"/>
      </rPr>
      <t>日</t>
    </r>
    <rPh sb="0" eb="1">
      <t>ヒ</t>
    </rPh>
    <phoneticPr fontId="0"/>
  </si>
  <si>
    <r>
      <rPr>
        <sz val="7"/>
        <color rgb="FF000000"/>
        <rFont val="ＭＳ 明朝"/>
        <family val="1"/>
      </rPr>
      <t>個人営業</t>
    </r>
    <rPh sb="0" eb="2">
      <t>コジン</t>
    </rPh>
    <rPh sb="2" eb="4">
      <t>エイギョウ</t>
    </rPh>
    <phoneticPr fontId="0"/>
  </si>
  <si>
    <r>
      <rPr>
        <sz val="10"/>
        <color rgb="FF000000"/>
        <rFont val="ＭＳ 明朝"/>
        <family val="1"/>
      </rPr>
      <t>年</t>
    </r>
    <rPh sb="0" eb="1">
      <t>ネン</t>
    </rPh>
    <phoneticPr fontId="0"/>
  </si>
  <si>
    <r>
      <rPr>
        <sz val="10"/>
        <color rgb="FF000000"/>
        <rFont val="ＭＳ 明朝"/>
        <family val="1"/>
      </rPr>
      <t>月</t>
    </r>
    <rPh sb="0" eb="1">
      <t>ガツ</t>
    </rPh>
    <phoneticPr fontId="0"/>
  </si>
  <si>
    <r>
      <rPr>
        <sz val="10"/>
        <color rgb="FF000000"/>
        <rFont val="ＭＳ 明朝"/>
        <family val="1"/>
      </rPr>
      <t>日</t>
    </r>
    <rPh sb="0" eb="1">
      <t>ヒ</t>
    </rPh>
    <phoneticPr fontId="0"/>
  </si>
  <si>
    <r>
      <rPr>
        <sz val="8"/>
        <color rgb="FF000000"/>
        <rFont val="ＭＳ 明朝"/>
        <family val="1"/>
      </rPr>
      <t>年月日</t>
    </r>
    <rPh sb="0" eb="3">
      <t>ネンガッピ</t>
    </rPh>
    <phoneticPr fontId="0"/>
  </si>
  <si>
    <r>
      <rPr>
        <sz val="8"/>
        <color rgb="FF000000"/>
        <rFont val="ＭＳ 明朝"/>
        <family val="1"/>
      </rPr>
      <t>開始日</t>
    </r>
    <rPh sb="0" eb="3">
      <t>カイシビ</t>
    </rPh>
    <phoneticPr fontId="0"/>
  </si>
  <si>
    <r>
      <rPr>
        <sz val="11"/>
        <color rgb="FF000000"/>
        <rFont val="ＭＳ 明朝"/>
        <family val="1"/>
      </rPr>
      <t>従業員数</t>
    </r>
    <rPh sb="0" eb="3">
      <t>ジュウギョウイン</t>
    </rPh>
    <rPh sb="3" eb="4">
      <t>スウ</t>
    </rPh>
    <phoneticPr fontId="0"/>
  </si>
  <si>
    <r>
      <rPr>
        <sz val="10"/>
        <color rgb="FF000000"/>
        <rFont val="ＭＳ 明朝"/>
        <family val="1"/>
      </rPr>
      <t>名</t>
    </r>
    <rPh sb="0" eb="1">
      <t>メイ</t>
    </rPh>
    <phoneticPr fontId="0"/>
  </si>
  <si>
    <r>
      <rPr>
        <sz val="10"/>
        <color rgb="FF000000"/>
        <rFont val="ＭＳ 明朝"/>
        <family val="1"/>
      </rPr>
      <t>資　本　金</t>
    </r>
    <rPh sb="0" eb="1">
      <t>シ</t>
    </rPh>
    <rPh sb="2" eb="3">
      <t>ホン</t>
    </rPh>
    <rPh sb="4" eb="5">
      <t>キン</t>
    </rPh>
    <phoneticPr fontId="0"/>
  </si>
  <si>
    <r>
      <rPr>
        <sz val="10"/>
        <color rgb="FF000000"/>
        <rFont val="ＭＳ 明朝"/>
        <family val="1"/>
      </rPr>
      <t>万円</t>
    </r>
    <rPh sb="0" eb="1">
      <t>マン</t>
    </rPh>
    <rPh sb="1" eb="2">
      <t>エン</t>
    </rPh>
    <phoneticPr fontId="0"/>
  </si>
  <si>
    <r>
      <rPr>
        <sz val="10"/>
        <color rgb="FF000000"/>
        <rFont val="ＭＳ 明朝"/>
        <family val="1"/>
      </rPr>
      <t>法人・個人区分</t>
    </r>
    <rPh sb="0" eb="2">
      <t>ホウジン</t>
    </rPh>
    <rPh sb="3" eb="5">
      <t>コジン</t>
    </rPh>
    <rPh sb="5" eb="7">
      <t>クブン</t>
    </rPh>
    <phoneticPr fontId="0"/>
  </si>
  <si>
    <r>
      <rPr>
        <sz val="11"/>
        <color rgb="FF000000"/>
        <rFont val="ＭＳ 明朝"/>
        <family val="1"/>
      </rPr>
      <t>主たる事業</t>
    </r>
    <rPh sb="0" eb="1">
      <t>シュ</t>
    </rPh>
    <rPh sb="3" eb="5">
      <t>ジギョウ</t>
    </rPh>
    <phoneticPr fontId="0"/>
  </si>
  <si>
    <r>
      <rPr>
        <sz val="10"/>
        <color rgb="FF000000"/>
        <rFont val="ＭＳ 明朝"/>
        <family val="1"/>
      </rPr>
      <t>１．売買仲介</t>
    </r>
    <rPh sb="2" eb="4">
      <t>バイバイ</t>
    </rPh>
    <rPh sb="4" eb="6">
      <t>チュウカイ</t>
    </rPh>
    <phoneticPr fontId="0"/>
  </si>
  <si>
    <r>
      <rPr>
        <sz val="10"/>
        <color rgb="FF000000"/>
        <rFont val="ＭＳ 明朝"/>
        <family val="1"/>
      </rPr>
      <t>２．賃貸管理</t>
    </r>
    <rPh sb="2" eb="4">
      <t>チンタイ</t>
    </rPh>
    <rPh sb="4" eb="6">
      <t>カンリ</t>
    </rPh>
    <phoneticPr fontId="0"/>
  </si>
  <si>
    <r>
      <rPr>
        <sz val="10"/>
        <color rgb="FF000000"/>
        <rFont val="ＭＳ 明朝"/>
        <family val="1"/>
      </rPr>
      <t>３．建築</t>
    </r>
    <rPh sb="2" eb="4">
      <t>ケンチク</t>
    </rPh>
    <phoneticPr fontId="0"/>
  </si>
  <si>
    <r>
      <rPr>
        <sz val="10"/>
        <color rgb="FF000000"/>
        <rFont val="ＭＳ 明朝"/>
        <family val="1"/>
      </rPr>
      <t>４．開発</t>
    </r>
    <rPh sb="2" eb="4">
      <t>カイハツ</t>
    </rPh>
    <phoneticPr fontId="0"/>
  </si>
  <si>
    <r>
      <rPr>
        <sz val="10"/>
        <color rgb="FF000000"/>
        <rFont val="ＭＳ 明朝"/>
        <family val="1"/>
      </rPr>
      <t>５．総合</t>
    </r>
    <rPh sb="2" eb="4">
      <t>ソウゴウ</t>
    </rPh>
    <phoneticPr fontId="0"/>
  </si>
  <si>
    <r>
      <rPr>
        <sz val="11"/>
        <color rgb="FF000000"/>
        <rFont val="ＭＳ 明朝"/>
        <family val="1"/>
      </rPr>
      <t>免許証番号</t>
    </r>
    <rPh sb="0" eb="3">
      <t>メンキョショウ</t>
    </rPh>
    <rPh sb="3" eb="5">
      <t>バンゴウ</t>
    </rPh>
    <phoneticPr fontId="0"/>
  </si>
  <si>
    <r>
      <rPr>
        <sz val="10"/>
        <color rgb="FF000000"/>
        <rFont val="ＭＳ 明朝"/>
        <family val="1"/>
      </rPr>
      <t>(</t>
    </r>
    <phoneticPr fontId="0"/>
  </si>
  <si>
    <r>
      <rPr>
        <sz val="10"/>
        <color rgb="FF000000"/>
        <rFont val="ＭＳ 明朝"/>
        <family val="1"/>
      </rPr>
      <t>)</t>
    </r>
    <phoneticPr fontId="0"/>
  </si>
  <si>
    <r>
      <rPr>
        <sz val="10"/>
        <color rgb="FF000000"/>
        <rFont val="ＭＳ 明朝"/>
        <family val="1"/>
      </rPr>
      <t>号</t>
    </r>
    <rPh sb="0" eb="1">
      <t>ゴウ</t>
    </rPh>
    <phoneticPr fontId="0"/>
  </si>
  <si>
    <r>
      <rPr>
        <sz val="10"/>
        <color rgb="FF000000"/>
        <rFont val="ＭＳ 明朝"/>
        <family val="1"/>
      </rPr>
      <t>免許年月日</t>
    </r>
    <rPh sb="0" eb="2">
      <t>メンキョ</t>
    </rPh>
    <rPh sb="2" eb="5">
      <t>ネンガッピ</t>
    </rPh>
    <phoneticPr fontId="0"/>
  </si>
  <si>
    <r>
      <rPr>
        <sz val="10"/>
        <color rgb="FF000000"/>
        <rFont val="ＭＳ 明朝"/>
        <family val="1"/>
      </rPr>
      <t>年</t>
    </r>
    <rPh sb="0" eb="1">
      <t>ネン</t>
    </rPh>
    <phoneticPr fontId="0"/>
  </si>
  <si>
    <r>
      <rPr>
        <sz val="10"/>
        <color rgb="FF000000"/>
        <rFont val="ＭＳ 明朝"/>
        <family val="1"/>
      </rPr>
      <t>月</t>
    </r>
    <rPh sb="0" eb="1">
      <t>ツキ</t>
    </rPh>
    <phoneticPr fontId="0"/>
  </si>
  <si>
    <r>
      <rPr>
        <sz val="10"/>
        <color rgb="FF000000"/>
        <rFont val="ＭＳ 明朝"/>
        <family val="1"/>
      </rPr>
      <t>日</t>
    </r>
    <rPh sb="0" eb="1">
      <t>ヒ</t>
    </rPh>
    <phoneticPr fontId="0"/>
  </si>
  <si>
    <r>
      <rPr>
        <sz val="9"/>
        <color rgb="FF000000"/>
        <rFont val="ＭＳ 明朝"/>
        <family val="1"/>
      </rPr>
      <t>共済事業に関する</t>
    </r>
    <phoneticPr fontId="0"/>
  </si>
  <si>
    <r>
      <rPr>
        <sz val="9"/>
        <color rgb="FF000000"/>
        <rFont val="ＭＳ 明朝"/>
        <family val="1"/>
      </rPr>
      <t>1.</t>
    </r>
    <phoneticPr fontId="0"/>
  </si>
  <si>
    <r>
      <rPr>
        <sz val="9"/>
        <color rgb="FF000000"/>
        <rFont val="ＭＳ 明朝"/>
        <family val="1"/>
      </rPr>
      <t>代表者の方は入会申込時において、正常に勤務、もしくは健康な日常生活を営んでいますか。</t>
    </r>
    <rPh sb="0" eb="3">
      <t>ダイヒョウシャ</t>
    </rPh>
    <rPh sb="4" eb="5">
      <t>カタ</t>
    </rPh>
    <rPh sb="6" eb="8">
      <t>ニュウカイ</t>
    </rPh>
    <rPh sb="8" eb="10">
      <t>モウシコミ</t>
    </rPh>
    <rPh sb="10" eb="11">
      <t>ジ</t>
    </rPh>
    <phoneticPr fontId="0"/>
  </si>
  <si>
    <r>
      <rPr>
        <sz val="9"/>
        <color rgb="FF000000"/>
        <rFont val="ＭＳ 明朝"/>
        <family val="1"/>
      </rPr>
      <t>告知事項</t>
    </r>
    <phoneticPr fontId="0"/>
  </si>
  <si>
    <r>
      <rPr>
        <sz val="9"/>
        <color rgb="FF000000"/>
        <rFont val="ＭＳ 明朝"/>
        <family val="1"/>
      </rPr>
      <t>2.</t>
    </r>
    <phoneticPr fontId="0"/>
  </si>
  <si>
    <r>
      <rPr>
        <sz val="9"/>
        <color rgb="FF000000"/>
        <rFont val="ＭＳ 明朝"/>
        <family val="1"/>
      </rPr>
      <t>（下記注参照）</t>
    </r>
    <phoneticPr fontId="0"/>
  </si>
  <si>
    <r>
      <rPr>
        <sz val="10"/>
        <color rgb="FF000000"/>
        <rFont val="ＭＳ 明朝"/>
        <family val="1"/>
      </rPr>
      <t>個人情報の取り扱いについて</t>
    </r>
    <rPh sb="0" eb="2">
      <t>コジン</t>
    </rPh>
    <rPh sb="2" eb="4">
      <t>ジョウホウ</t>
    </rPh>
    <rPh sb="5" eb="6">
      <t>ト</t>
    </rPh>
    <rPh sb="7" eb="8">
      <t>アツカ</t>
    </rPh>
    <phoneticPr fontId="0"/>
  </si>
  <si>
    <r>
      <rPr>
        <sz val="9"/>
        <color rgb="FF000000"/>
        <rFont val="ＭＳ 明朝"/>
        <family val="1"/>
      </rPr>
      <t>裏面の個人情報の取り扱いについての説明を受け、個人情報の提供・利用について承諾しました。　</t>
    </r>
    <rPh sb="0" eb="2">
      <t>ウラメン</t>
    </rPh>
    <rPh sb="3" eb="5">
      <t>コジン</t>
    </rPh>
    <rPh sb="5" eb="7">
      <t>ジョウホウ</t>
    </rPh>
    <rPh sb="8" eb="9">
      <t>ト</t>
    </rPh>
    <rPh sb="10" eb="11">
      <t>アツカ</t>
    </rPh>
    <rPh sb="17" eb="19">
      <t>セツメイ</t>
    </rPh>
    <rPh sb="20" eb="21">
      <t>ウ</t>
    </rPh>
    <rPh sb="23" eb="25">
      <t>コジン</t>
    </rPh>
    <rPh sb="25" eb="27">
      <t>ジョウホウ</t>
    </rPh>
    <rPh sb="28" eb="30">
      <t>テイキョウ</t>
    </rPh>
    <rPh sb="31" eb="33">
      <t>リヨウ</t>
    </rPh>
    <rPh sb="37" eb="39">
      <t>ショウダク</t>
    </rPh>
    <phoneticPr fontId="0"/>
  </si>
  <si>
    <r>
      <rPr>
        <sz val="9"/>
        <color rgb="FF000000"/>
        <rFont val="ＭＳ 明朝"/>
        <family val="1"/>
      </rPr>
      <t>商号</t>
    </r>
    <rPh sb="0" eb="2">
      <t>ショウゴウ</t>
    </rPh>
    <phoneticPr fontId="0"/>
  </si>
  <si>
    <r>
      <rPr>
        <sz val="9"/>
        <color rgb="FF000000"/>
        <rFont val="ＭＳ 明朝"/>
        <family val="1"/>
      </rPr>
      <t>氏名</t>
    </r>
    <rPh sb="0" eb="2">
      <t>シメイ</t>
    </rPh>
    <phoneticPr fontId="0"/>
  </si>
  <si>
    <r>
      <rPr>
        <sz val="10"/>
        <color rgb="FF000000"/>
        <rFont val="ＭＳ 明朝"/>
        <family val="1"/>
      </rPr>
      <t>注：共済事業に関する告知事項</t>
    </r>
    <rPh sb="2" eb="4">
      <t>キョウサイ</t>
    </rPh>
    <rPh sb="4" eb="6">
      <t>ジギョウ</t>
    </rPh>
    <phoneticPr fontId="0"/>
  </si>
  <si>
    <r>
      <rPr>
        <sz val="9"/>
        <color rgb="FF000000"/>
        <rFont val="ＭＳ 明朝"/>
        <family val="1"/>
      </rPr>
      <t>（１）</t>
    </r>
    <r>
      <rPr>
        <u/>
        <sz val="9"/>
        <color rgb="FF000000"/>
        <rFont val="ＭＳ 明朝"/>
        <family val="1"/>
      </rPr>
      <t>正常に勤務していない方</t>
    </r>
    <r>
      <rPr>
        <sz val="9"/>
        <color rgb="FF000000"/>
        <rFont val="ＭＳ 明朝"/>
        <family val="1"/>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color rgb="FF000000"/>
        <rFont val="ＭＳ 明朝"/>
        <family val="1"/>
      </rPr>
      <t>健康な日常生活を営んでいない方</t>
    </r>
    <r>
      <rPr>
        <sz val="9"/>
        <color rgb="FF000000"/>
        <rFont val="ＭＳ 明朝"/>
        <family val="1"/>
      </rPr>
      <t>とは、医師・歯科医師の治療（指示・指導を含みます）・投薬を受けている方をいいます。
（２）</t>
    </r>
    <r>
      <rPr>
        <u/>
        <sz val="9"/>
        <color rgb="FF000000"/>
        <rFont val="ＭＳ 明朝"/>
        <family val="1"/>
      </rPr>
      <t>病気やけがにより２週間以上欠勤した方</t>
    </r>
    <r>
      <rPr>
        <sz val="9"/>
        <color rgb="FF000000"/>
        <rFont val="ＭＳ 明朝"/>
        <family val="1"/>
      </rPr>
      <t>とは、傷病治療のため継続して２週間以上にわたり欠勤（公休・休暇等を含みます）した方をいいます。</t>
    </r>
    <phoneticPr fontId="0"/>
  </si>
  <si>
    <r>
      <rPr>
        <sz val="8"/>
        <color rgb="FF000000"/>
        <rFont val="ＭＳ 明朝"/>
        <family val="1"/>
      </rPr>
      <t>[$]ggge"年"m"月"d"日";@</t>
    </r>
    <rPh sb="0" eb="2">
      <t>レイワ</t>
    </rPh>
    <rPh sb="3" eb="4">
      <t>ネン</t>
    </rPh>
    <rPh sb="5" eb="6">
      <t>ガツ</t>
    </rPh>
    <rPh sb="8" eb="9">
      <t>ニチ</t>
    </rPh>
    <phoneticPr fontId="0"/>
  </si>
  <si>
    <r>
      <rPr>
        <b/>
        <sz val="9"/>
        <color rgb="FF000000"/>
        <rFont val="ＭＳ 明朝"/>
        <family val="1"/>
      </rPr>
      <t>個　人　情　報　の　取　り　扱　い　に　つ　い　て</t>
    </r>
    <phoneticPr fontId="0"/>
  </si>
  <si>
    <r>
      <rPr>
        <sz val="9"/>
        <color rgb="FF000000"/>
        <rFont val="ＭＳ 明朝"/>
        <family val="1"/>
      </rPr>
      <t>一般社団法人　全国不動産協会</t>
    </r>
    <phoneticPr fontId="0"/>
  </si>
  <si>
    <r>
      <rPr>
        <sz val="9"/>
        <color rgb="FF000000"/>
        <rFont val="ＭＳ 明朝"/>
        <family val="1"/>
      </rPr>
      <t>会　長</t>
    </r>
    <phoneticPr fontId="0"/>
  </si>
  <si>
    <r>
      <rPr>
        <sz val="8"/>
        <color rgb="FF000000"/>
        <rFont val="ＭＳ 明朝"/>
        <family val="1"/>
      </rPr>
      <t>　本会は、会員及び入会を希望する事業者又は不動産に関する相談をいただく個人の方等の個人情報をいただいております。この書面は、個人情報保護法の規定に従い、本会が入手する個人情報の利用目的、取り扱い等について説明するものです。</t>
    </r>
    <phoneticPr fontId="0"/>
  </si>
  <si>
    <r>
      <rPr>
        <sz val="8"/>
        <color rgb="FF000000"/>
        <rFont val="ＭＳ 明朝"/>
        <family val="1"/>
      </rPr>
      <t>個人情報に対する本会の基本姿勢</t>
    </r>
    <phoneticPr fontId="0"/>
  </si>
  <si>
    <r>
      <rPr>
        <sz val="8"/>
        <color rgb="FF000000"/>
        <rFont val="ＭＳ 明朝"/>
        <family val="1"/>
      </rPr>
      <t>　本会は、個人情報保護法の趣旨を尊重し、これを担保するために「個人情報保護方針」「個人情報保護規程」「個人情報保護計画」を定め実行します。</t>
    </r>
    <phoneticPr fontId="0"/>
  </si>
  <si>
    <r>
      <rPr>
        <sz val="8"/>
        <color rgb="FF000000"/>
        <rFont val="ＭＳ 明朝"/>
        <family val="1"/>
      </rPr>
      <t>本会が保有する個人情報</t>
    </r>
    <phoneticPr fontId="0"/>
  </si>
  <si>
    <r>
      <rPr>
        <sz val="8"/>
        <color rgb="FF000000"/>
        <rFont val="ＭＳ 明朝"/>
        <family val="1"/>
      </rPr>
      <t>会員の皆様へ</t>
    </r>
    <phoneticPr fontId="0"/>
  </si>
  <si>
    <r>
      <rPr>
        <sz val="8"/>
        <color rgb="FF000000"/>
        <rFont val="ＭＳ 明朝"/>
        <family val="1"/>
      </rPr>
      <t>　本会が保有する個人情報は、入会申込書、各種届出書、共済事業における給付金申請書及びそれらの添付書類に記載された個人情報、入会金その他の入金情報です。</t>
    </r>
    <phoneticPr fontId="0"/>
  </si>
  <si>
    <r>
      <rPr>
        <sz val="8"/>
        <color rgb="FF000000"/>
        <rFont val="ＭＳ 明朝"/>
        <family val="1"/>
      </rPr>
      <t>一般の皆様へ</t>
    </r>
    <phoneticPr fontId="0"/>
  </si>
  <si>
    <r>
      <rPr>
        <sz val="8"/>
        <color rgb="FF000000"/>
        <rFont val="ＭＳ 明朝"/>
        <family val="1"/>
      </rPr>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
    <phoneticPr fontId="0"/>
  </si>
  <si>
    <r>
      <rPr>
        <sz val="8"/>
        <color rgb="FF000000"/>
        <rFont val="ＭＳ 明朝"/>
        <family val="1"/>
      </rPr>
      <t>個人情報の利用目的</t>
    </r>
    <phoneticPr fontId="0"/>
  </si>
  <si>
    <r>
      <rPr>
        <sz val="8"/>
        <color rgb="FF000000"/>
        <rFont val="ＭＳ 明朝"/>
        <family val="1"/>
      </rPr>
      <t>会員の皆様へ</t>
    </r>
    <phoneticPr fontId="0"/>
  </si>
  <si>
    <r>
      <rPr>
        <sz val="8"/>
        <color rgb="FF000000"/>
        <rFont val="ＭＳ 明朝"/>
        <family val="1"/>
      </rPr>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
    <phoneticPr fontId="0"/>
  </si>
  <si>
    <r>
      <rPr>
        <sz val="8"/>
        <color rgb="FF000000"/>
        <rFont val="ＭＳ 明朝"/>
        <family val="1"/>
      </rPr>
      <t>一般の皆様へ</t>
    </r>
    <phoneticPr fontId="0"/>
  </si>
  <si>
    <r>
      <rPr>
        <sz val="8"/>
        <color rgb="FF000000"/>
        <rFont val="ＭＳ 明朝"/>
        <family val="1"/>
      </rPr>
      <t>①不動産に関する無料相談、不動産に関するセミナー等の統計のために個人情報を取り扱います。
②不動産に関する調査研究のために、個人情報を取扱うことがあります。</t>
    </r>
    <phoneticPr fontId="0"/>
  </si>
  <si>
    <r>
      <rPr>
        <sz val="8"/>
        <color rgb="FF000000"/>
        <rFont val="ＭＳ 明朝"/>
        <family val="1"/>
      </rPr>
      <t>個人情報の第三者への提供</t>
    </r>
    <phoneticPr fontId="0"/>
  </si>
  <si>
    <r>
      <rPr>
        <sz val="8"/>
        <color rgb="FF000000"/>
        <rFont val="ＭＳ 明朝"/>
        <family val="1"/>
      </rPr>
      <t>　本会の有する個人情報（会員の代表者氏名等の所要項目）は、本会の事業目的を達成するために以下の者に対して提供されます。なお、ご本人からの申し出がありましたら、提供は停止します。</t>
    </r>
    <phoneticPr fontId="0"/>
  </si>
  <si>
    <r>
      <rPr>
        <sz val="8"/>
        <color rgb="FF000000"/>
        <rFont val="ＭＳ 明朝"/>
        <family val="1"/>
      </rPr>
      <t>　第三者への提供にあたっては、機密保持のための必要な措置を講じます。
　なお、法律の定める場合においては、第三者への個人情報の提供は停止請求ができます。</t>
    </r>
    <phoneticPr fontId="0"/>
  </si>
  <si>
    <r>
      <rPr>
        <sz val="8"/>
        <color rgb="FF000000"/>
        <rFont val="ＭＳ 明朝"/>
        <family val="1"/>
      </rPr>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②入会希望事業者情報（商号、代表者氏名、所在地、電話番号、ファックス番号）を、他の同業者団体へ提供することがあります。
③一般消費者に対する無料相談において取得した個人情報を公益社団法人全日本不動産協会及び公益社団法人不動産保証協会へ提供することがあります。
④本会が会員にとって有用と思われる本会提携先の商品・サービス等を紹介するためのダイレクトメール等の案内を発送するため、本会提携先に会員情報を提供することがあります。
⑤共済事業における共済金の給付のため及びサービスに関する情報をお知らせするに当たって、本会が提携する生命保険会社に会員情報を提供することがあります。
⑥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
    <phoneticPr fontId="0"/>
  </si>
  <si>
    <r>
      <rPr>
        <sz val="8"/>
        <color rgb="FF000000"/>
        <rFont val="ＭＳ 明朝"/>
        <family val="1"/>
      </rPr>
      <t>セキュリティ対策</t>
    </r>
    <phoneticPr fontId="0"/>
  </si>
  <si>
    <r>
      <rPr>
        <sz val="8"/>
        <color rgb="FF000000"/>
        <rFont val="ＭＳ 明朝"/>
        <family val="1"/>
      </rPr>
      <t>①本会の従業者に対して個人情報保護のための教育を定期的に行い、会員及び一般消費者の方の個人情報を厳重に管理します。</t>
    </r>
    <phoneticPr fontId="0"/>
  </si>
  <si>
    <r>
      <rPr>
        <sz val="8"/>
        <color rgb="FF000000"/>
        <rFont val="ＭＳ 明朝"/>
        <family val="1"/>
      </rPr>
      <t>②本会が有するデータベースシステムについては、「個人情報保護計画」に従い必要なセキュリティ対策を講じます。</t>
    </r>
    <phoneticPr fontId="0"/>
  </si>
  <si>
    <r>
      <rPr>
        <sz val="8"/>
        <color rgb="FF000000"/>
        <rFont val="ＭＳ 明朝"/>
        <family val="1"/>
      </rPr>
      <t>個人情報処理の外部委託</t>
    </r>
    <phoneticPr fontId="0"/>
  </si>
  <si>
    <r>
      <rPr>
        <sz val="8"/>
        <color rgb="FF000000"/>
        <rFont val="ＭＳ 明朝"/>
        <family val="1"/>
      </rPr>
      <t>　本会が利用目的を達成するため必要な範囲内で個人データを外部委託するときは、個人情報の安全管理に必要な契約を締結し、適切な管理・監督を行います。</t>
    </r>
    <phoneticPr fontId="0"/>
  </si>
  <si>
    <r>
      <rPr>
        <sz val="8"/>
        <color rgb="FF000000"/>
        <rFont val="ＭＳ 明朝"/>
        <family val="1"/>
      </rPr>
      <t>個人情報の共同利用</t>
    </r>
    <phoneticPr fontId="0"/>
  </si>
  <si>
    <r>
      <rPr>
        <sz val="8"/>
        <color rgb="FF000000"/>
        <rFont val="ＭＳ 明朝"/>
        <family val="1"/>
      </rPr>
      <t>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
    <phoneticPr fontId="0"/>
  </si>
  <si>
    <r>
      <rPr>
        <sz val="8"/>
        <color rgb="FF000000"/>
        <rFont val="ＭＳ 明朝"/>
        <family val="1"/>
      </rPr>
      <t>個人情報の開示請求及び訂正、利用停止の方法</t>
    </r>
    <phoneticPr fontId="0"/>
  </si>
  <si>
    <r>
      <rPr>
        <sz val="8"/>
        <color rgb="FF000000"/>
        <rFont val="ＭＳ 明朝"/>
        <family val="1"/>
      </rPr>
      <t>　本会は、会員又は一般消費者の方の申し出があれば、法令の規定により開示しないことができると定められている場合を除き、申し出人に関し登録されている個人情報を開示します。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
    <phoneticPr fontId="0"/>
  </si>
  <si>
    <r>
      <rPr>
        <sz val="8"/>
        <color rgb="FF000000"/>
        <rFont val="ＭＳ 明朝"/>
        <family val="1"/>
      </rPr>
      <t>苦情、訂正・利用停止等の申出先</t>
    </r>
    <phoneticPr fontId="0"/>
  </si>
  <si>
    <r>
      <rPr>
        <sz val="8"/>
        <color rgb="FF000000"/>
        <rFont val="ＭＳ 明朝"/>
        <family val="1"/>
      </rPr>
      <t>①苦情・相談窓口　　　一般社団法人　全国不動産協会　事務局
電　話　　０３－３２２２－３８０８
ＦＡＸ　　０３－３２２２－３６４０
②方法は本会の定めによります。</t>
    </r>
    <phoneticPr fontId="0"/>
  </si>
  <si>
    <r>
      <rPr>
        <sz val="8"/>
        <color rgb="FF000000"/>
        <rFont val="ＭＳ 明朝"/>
        <family val="1"/>
      </rPr>
      <t>個人情報の削除・消去</t>
    </r>
    <phoneticPr fontId="0"/>
  </si>
  <si>
    <r>
      <rPr>
        <sz val="8"/>
        <color rgb="FF000000"/>
        <rFont val="ＭＳ 明朝"/>
        <family val="1"/>
      </rPr>
      <t>　本会の定める「文書取扱規程」に基づき、事前・事後の承諾を得ることなく、個人情報を安全かつ完全に削除・消去します。（ただし、電子データ化された会員情報については、厳重な安全管理のもと一定期間保存します。）</t>
    </r>
    <phoneticPr fontId="0"/>
  </si>
  <si>
    <t>入 会 申 込 書</t>
  </si>
  <si>
    <r>
      <rPr>
        <sz val="20"/>
        <color rgb="FF000000"/>
        <rFont val="ＭＳ 明朝"/>
        <family val="1"/>
      </rPr>
      <t>確　約　書</t>
    </r>
    <rPh sb="0" eb="1">
      <t>アキラ</t>
    </rPh>
    <rPh sb="2" eb="3">
      <t>ヤク</t>
    </rPh>
    <rPh sb="4" eb="5">
      <t>ショ</t>
    </rPh>
    <phoneticPr fontId="0"/>
  </si>
  <si>
    <r>
      <rPr>
        <sz val="11"/>
        <color rgb="FF000000"/>
        <rFont val="ＭＳ 明朝"/>
        <family val="1"/>
      </rPr>
      <t>（第三債務者）公益社団法人　不動産保証協会</t>
    </r>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0"/>
  </si>
  <si>
    <r>
      <rPr>
        <sz val="11"/>
        <color rgb="FF000000"/>
        <rFont val="ＭＳ 明朝"/>
        <family val="1"/>
      </rPr>
      <t>御中</t>
    </r>
    <rPh sb="0" eb="2">
      <t>オンチュウ</t>
    </rPh>
    <phoneticPr fontId="0"/>
  </si>
  <si>
    <r>
      <rPr>
        <sz val="11"/>
        <color rgb="FF000000"/>
        <rFont val="ＭＳ 明朝"/>
        <family val="1"/>
      </rPr>
      <t>（質　権　者）公益社団法人　全日本不動産協会</t>
    </r>
    <rPh sb="1" eb="2">
      <t>シツ</t>
    </rPh>
    <rPh sb="3" eb="4">
      <t>ケン</t>
    </rPh>
    <rPh sb="5" eb="6">
      <t>モノ</t>
    </rPh>
    <rPh sb="7" eb="9">
      <t>コウエキ</t>
    </rPh>
    <rPh sb="9" eb="11">
      <t>シャダン</t>
    </rPh>
    <rPh sb="11" eb="13">
      <t>ホウジン</t>
    </rPh>
    <rPh sb="14" eb="22">
      <t>ゼンニホンフドウサンキョウカイ</t>
    </rPh>
    <phoneticPr fontId="0"/>
  </si>
  <si>
    <r>
      <rPr>
        <sz val="11"/>
        <color rgb="FF000000"/>
        <rFont val="ＭＳ 明朝"/>
        <family val="1"/>
      </rPr>
      <t>御中</t>
    </r>
    <rPh sb="0" eb="2">
      <t>オンチュウ</t>
    </rPh>
    <phoneticPr fontId="0"/>
  </si>
  <si>
    <r>
      <rPr>
        <sz val="11"/>
        <color rgb="FF000000"/>
        <rFont val="ＭＳ 明朝"/>
        <family val="1"/>
      </rPr>
      <t>（質　権　者）一般社団法人　全国不動産協会</t>
    </r>
    <phoneticPr fontId="0"/>
  </si>
  <si>
    <r>
      <rPr>
        <sz val="11"/>
        <color rgb="FF000000"/>
        <rFont val="ＭＳ 明朝"/>
        <family val="1"/>
      </rPr>
      <t>御中</t>
    </r>
    <rPh sb="0" eb="2">
      <t>オンチュウ</t>
    </rPh>
    <phoneticPr fontId="0"/>
  </si>
  <si>
    <r>
      <rPr>
        <sz val="11"/>
        <color rgb="FF000000"/>
        <rFont val="ＭＳ 明朝"/>
        <family val="1"/>
      </rPr>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r>
    <phoneticPr fontId="0"/>
  </si>
  <si>
    <r>
      <rPr>
        <sz val="11"/>
        <color rgb="FF000000"/>
        <rFont val="ＭＳ 明朝"/>
        <family val="1"/>
      </rPr>
      <t>記</t>
    </r>
    <rPh sb="0" eb="1">
      <t>キ</t>
    </rPh>
    <phoneticPr fontId="0"/>
  </si>
  <si>
    <r>
      <rPr>
        <sz val="11"/>
        <color theme="1"/>
        <rFont val="ＭＳ 明朝"/>
        <family val="1"/>
      </rPr>
      <t>１．</t>
    </r>
    <phoneticPr fontId="0"/>
  </si>
  <si>
    <r>
      <rPr>
        <sz val="11"/>
        <color rgb="FF000000"/>
        <rFont val="ＭＳ 明朝"/>
        <family val="1"/>
      </rPr>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r>
    <phoneticPr fontId="0"/>
  </si>
  <si>
    <r>
      <rPr>
        <sz val="11"/>
        <color theme="1"/>
        <rFont val="ＭＳ 明朝"/>
        <family val="1"/>
      </rPr>
      <t>２．</t>
    </r>
    <phoneticPr fontId="0"/>
  </si>
  <si>
    <r>
      <rPr>
        <sz val="11"/>
        <color rgb="FF000000"/>
        <rFont val="ＭＳ 明朝"/>
        <family val="1"/>
      </rPr>
      <t>甲は、丙に対する未納会費、未払代金、その他一切の金銭債務の履行を担保するため、丙に対し、甲が乙に納付した弁済業務保証金分担金の返還請求権について質権を設定する。</t>
    </r>
    <phoneticPr fontId="0"/>
  </si>
  <si>
    <r>
      <rPr>
        <sz val="11"/>
        <color theme="1"/>
        <rFont val="ＭＳ 明朝"/>
        <family val="1"/>
      </rPr>
      <t>３．</t>
    </r>
    <phoneticPr fontId="0"/>
  </si>
  <si>
    <r>
      <rPr>
        <sz val="11"/>
        <color rgb="FF000000"/>
        <rFont val="ＭＳ 明朝"/>
        <family val="1"/>
      </rPr>
      <t>甲は、丁に対する未納会費、未払代金、その他一切の金銭債務の履行を担保するため、丁に対し、甲が乙に納付した弁済業務保証金分担金の返還請求権について質権を設定する。</t>
    </r>
    <phoneticPr fontId="0"/>
  </si>
  <si>
    <r>
      <rPr>
        <sz val="11"/>
        <color rgb="FF000000"/>
        <rFont val="ＭＳ 明朝"/>
        <family val="1"/>
      </rPr>
      <t>以上</t>
    </r>
    <rPh sb="0" eb="2">
      <t>イジョウ</t>
    </rPh>
    <phoneticPr fontId="0"/>
  </si>
  <si>
    <r>
      <rPr>
        <sz val="11"/>
        <color rgb="FF000000"/>
        <rFont val="ＭＳ 明朝"/>
        <family val="1"/>
      </rPr>
      <t>令和</t>
    </r>
    <rPh sb="0" eb="2">
      <t>レイワ</t>
    </rPh>
    <phoneticPr fontId="0"/>
  </si>
  <si>
    <r>
      <rPr>
        <sz val="11"/>
        <color rgb="FF000000"/>
        <rFont val="ＭＳ 明朝"/>
        <family val="1"/>
      </rPr>
      <t>年</t>
    </r>
    <rPh sb="0" eb="1">
      <t>ネン</t>
    </rPh>
    <phoneticPr fontId="0"/>
  </si>
  <si>
    <r>
      <rPr>
        <sz val="11"/>
        <color rgb="FF000000"/>
        <rFont val="ＭＳ 明朝"/>
        <family val="1"/>
      </rPr>
      <t>月</t>
    </r>
    <rPh sb="0" eb="1">
      <t>ガツ</t>
    </rPh>
    <phoneticPr fontId="0"/>
  </si>
  <si>
    <r>
      <rPr>
        <sz val="11"/>
        <color rgb="FF000000"/>
        <rFont val="ＭＳ 明朝"/>
        <family val="1"/>
      </rPr>
      <t>日</t>
    </r>
    <rPh sb="0" eb="1">
      <t>ニチ</t>
    </rPh>
    <phoneticPr fontId="0"/>
  </si>
  <si>
    <r>
      <rPr>
        <sz val="11"/>
        <color rgb="FF000000"/>
        <rFont val="ＭＳ 明朝"/>
        <family val="1"/>
      </rPr>
      <t>＜申請者＞</t>
    </r>
    <rPh sb="1" eb="4">
      <t>シンセイシャ</t>
    </rPh>
    <phoneticPr fontId="0"/>
  </si>
  <si>
    <r>
      <rPr>
        <sz val="11"/>
        <color rgb="FF000000"/>
        <rFont val="ＭＳ 明朝"/>
        <family val="1"/>
      </rPr>
      <t>所在地</t>
    </r>
    <rPh sb="0" eb="3">
      <t>ショザイチ</t>
    </rPh>
    <phoneticPr fontId="0"/>
  </si>
  <si>
    <r>
      <rPr>
        <sz val="11"/>
        <color rgb="FF000000"/>
        <rFont val="ＭＳ 明朝"/>
        <family val="1"/>
      </rPr>
      <t>商号（名称）</t>
    </r>
    <rPh sb="0" eb="2">
      <t>ショウゴウ</t>
    </rPh>
    <rPh sb="3" eb="5">
      <t>メイショウ</t>
    </rPh>
    <phoneticPr fontId="0"/>
  </si>
  <si>
    <r>
      <rPr>
        <sz val="11"/>
        <color rgb="FF000000"/>
        <rFont val="ＭＳ 明朝"/>
        <family val="1"/>
      </rPr>
      <t>代表者</t>
    </r>
    <rPh sb="0" eb="3">
      <t>ダイヒョウシャ</t>
    </rPh>
    <phoneticPr fontId="0"/>
  </si>
  <si>
    <r>
      <rPr>
        <sz val="12"/>
        <color rgb="FF000000"/>
        <rFont val="ＭＳ 明朝"/>
        <family val="1"/>
      </rPr>
      <t>公益社団法人　不動産保証協会　御中</t>
    </r>
    <rPh sb="0" eb="2">
      <t>コウエキ</t>
    </rPh>
    <rPh sb="2" eb="4">
      <t>シャダン</t>
    </rPh>
    <rPh sb="4" eb="6">
      <t>ホウジン</t>
    </rPh>
    <rPh sb="7" eb="10">
      <t>フドウサン</t>
    </rPh>
    <rPh sb="10" eb="12">
      <t>ホショウ</t>
    </rPh>
    <rPh sb="12" eb="14">
      <t>キョウカイ</t>
    </rPh>
    <rPh sb="15" eb="17">
      <t>オンチュウ</t>
    </rPh>
    <phoneticPr fontId="0"/>
  </si>
  <si>
    <r>
      <rPr>
        <b/>
        <sz val="14"/>
        <color rgb="FF000000"/>
        <rFont val="ＭＳ 明朝"/>
        <family val="1"/>
      </rPr>
      <t>連 帯 保 証 人 届 出 書</t>
    </r>
    <rPh sb="0" eb="1">
      <t>レン</t>
    </rPh>
    <rPh sb="2" eb="3">
      <t>オビ</t>
    </rPh>
    <rPh sb="4" eb="5">
      <t>ホ</t>
    </rPh>
    <rPh sb="6" eb="7">
      <t>アカシ</t>
    </rPh>
    <rPh sb="8" eb="9">
      <t>ニン</t>
    </rPh>
    <rPh sb="10" eb="11">
      <t>トドケ</t>
    </rPh>
    <rPh sb="12" eb="13">
      <t>デ</t>
    </rPh>
    <rPh sb="14" eb="15">
      <t>ショ</t>
    </rPh>
    <phoneticPr fontId="0"/>
  </si>
  <si>
    <r>
      <rPr>
        <sz val="9"/>
        <color rgb="FF000000"/>
        <rFont val="ＭＳ 明朝"/>
        <family val="1"/>
      </rPr>
      <t>　保証します。また、同宅地建物取引業者の代表者を退任し、新任の代表者による連帯</t>
    </r>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0"/>
  </si>
  <si>
    <r>
      <rPr>
        <sz val="9"/>
        <color rgb="FF000000"/>
        <rFont val="ＭＳ 明朝"/>
        <family val="1"/>
      </rPr>
      <t>　保証書の提出があった場合でも、代表者在任中の取引に関する還付充当金の納付は</t>
    </r>
    <rPh sb="5" eb="7">
      <t>テイシュツ</t>
    </rPh>
    <rPh sb="11" eb="13">
      <t>バアイ</t>
    </rPh>
    <rPh sb="16" eb="19">
      <t>ダイヒョウシャ</t>
    </rPh>
    <rPh sb="19" eb="22">
      <t>ザイニンチュウ</t>
    </rPh>
    <rPh sb="23" eb="25">
      <t>トリヒキ</t>
    </rPh>
    <rPh sb="26" eb="27">
      <t>カン</t>
    </rPh>
    <rPh sb="29" eb="34">
      <t>カンプジュウトウキン</t>
    </rPh>
    <phoneticPr fontId="0"/>
  </si>
  <si>
    <r>
      <rPr>
        <sz val="9"/>
        <color rgb="FF000000"/>
        <rFont val="ＭＳ 明朝"/>
        <family val="1"/>
      </rPr>
      <t xml:space="preserve">  貴協会の定款・諸規則並びに宅地建物取引業法等の諸法令を遵守することを約束し、</t>
    </r>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0"/>
  </si>
  <si>
    <r>
      <rPr>
        <sz val="9"/>
        <color rgb="FF000000"/>
        <rFont val="ＭＳ 明朝"/>
        <family val="1"/>
      </rPr>
      <t>　新任の代表者とともに連帯して保証します。なお、同宅地建物取引業者の代表者を</t>
    </r>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0"/>
  </si>
  <si>
    <r>
      <rPr>
        <sz val="9"/>
        <color rgb="FF000000"/>
        <rFont val="ＭＳ 明朝"/>
        <family val="1"/>
      </rPr>
      <t>連帯保証人とともに下記に連署の上ここにお届けいたします。</t>
    </r>
    <rPh sb="0" eb="5">
      <t>レンタイホショウニン</t>
    </rPh>
    <rPh sb="9" eb="11">
      <t>カキ</t>
    </rPh>
    <rPh sb="12" eb="14">
      <t>レンショ</t>
    </rPh>
    <rPh sb="15" eb="16">
      <t>ウエ</t>
    </rPh>
    <rPh sb="20" eb="21">
      <t>トド</t>
    </rPh>
    <phoneticPr fontId="0"/>
  </si>
  <si>
    <r>
      <rPr>
        <sz val="9"/>
        <color rgb="FF000000"/>
        <rFont val="ＭＳ 明朝"/>
        <family val="1"/>
      </rPr>
      <t>　退任した場合でも、新任の代表者による連帯保証書の提出がない場合には、代表者を</t>
    </r>
    <rPh sb="1" eb="3">
      <t>タイニン</t>
    </rPh>
    <rPh sb="5" eb="7">
      <t>バアイ</t>
    </rPh>
    <rPh sb="10" eb="12">
      <t>シンニン</t>
    </rPh>
    <rPh sb="13" eb="16">
      <t>ダイヒョウシャ</t>
    </rPh>
    <rPh sb="19" eb="24">
      <t>レンタイホショウショ</t>
    </rPh>
    <rPh sb="25" eb="27">
      <t>テイシュツ</t>
    </rPh>
    <phoneticPr fontId="0"/>
  </si>
  <si>
    <r>
      <rPr>
        <sz val="9"/>
        <color rgb="FF000000"/>
        <rFont val="ＭＳ 明朝"/>
        <family val="1"/>
      </rPr>
      <t>　なお、連帯保証人が破産手続開始の決定を受けたとき、又は死亡したときは、新たな</t>
    </r>
    <rPh sb="6" eb="9">
      <t>ホショウニン</t>
    </rPh>
    <rPh sb="10" eb="12">
      <t>ハサン</t>
    </rPh>
    <rPh sb="12" eb="14">
      <t>テツヅ</t>
    </rPh>
    <rPh sb="14" eb="16">
      <t>カイシ</t>
    </rPh>
    <rPh sb="17" eb="19">
      <t>ケッテイ</t>
    </rPh>
    <rPh sb="20" eb="21">
      <t>ウ</t>
    </rPh>
    <rPh sb="26" eb="27">
      <t>マタ</t>
    </rPh>
    <rPh sb="28" eb="30">
      <t>シボウ</t>
    </rPh>
    <phoneticPr fontId="0"/>
  </si>
  <si>
    <r>
      <rPr>
        <sz val="9"/>
        <color rgb="FF000000"/>
        <rFont val="ＭＳ 明朝"/>
        <family val="1"/>
      </rPr>
      <t>　退任した後の取引に関する還付充当金の納付についても、連帯して保証します。</t>
    </r>
    <rPh sb="1" eb="3">
      <t>タイニン</t>
    </rPh>
    <rPh sb="5" eb="6">
      <t>アト</t>
    </rPh>
    <rPh sb="7" eb="9">
      <t>トリヒキ</t>
    </rPh>
    <rPh sb="10" eb="11">
      <t>カン</t>
    </rPh>
    <rPh sb="13" eb="18">
      <t>カンプジュウトウキン</t>
    </rPh>
    <rPh sb="19" eb="21">
      <t>ノウフ</t>
    </rPh>
    <phoneticPr fontId="0"/>
  </si>
  <si>
    <r>
      <rPr>
        <sz val="9"/>
        <color rgb="FF000000"/>
        <rFont val="ＭＳ 明朝"/>
        <family val="1"/>
      </rPr>
      <t>連帯保証人を立て、速やかに貴会に対し新たな連帯保証書を提出いたします。</t>
    </r>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0"/>
  </si>
  <si>
    <r>
      <rPr>
        <sz val="9"/>
        <color rgb="FF000000"/>
        <rFont val="ＭＳ 明朝"/>
        <family val="1"/>
      </rPr>
      <t>　　代表者以外の第三者保証人の保証期間については、原則として本連帯保証書提出の</t>
    </r>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0"/>
  </si>
  <si>
    <r>
      <rPr>
        <sz val="9"/>
        <color rgb="FF000000"/>
        <rFont val="ＭＳ 明朝"/>
        <family val="1"/>
      </rPr>
      <t>年</t>
    </r>
    <rPh sb="0" eb="1">
      <t>ネン</t>
    </rPh>
    <phoneticPr fontId="0"/>
  </si>
  <si>
    <r>
      <rPr>
        <sz val="9"/>
        <color rgb="FF000000"/>
        <rFont val="ＭＳ 明朝"/>
        <family val="1"/>
      </rPr>
      <t>月</t>
    </r>
    <rPh sb="0" eb="1">
      <t>ガツ</t>
    </rPh>
    <phoneticPr fontId="0"/>
  </si>
  <si>
    <r>
      <rPr>
        <sz val="9"/>
        <color rgb="FF000000"/>
        <rFont val="ＭＳ 明朝"/>
        <family val="1"/>
      </rPr>
      <t>日</t>
    </r>
    <rPh sb="0" eb="1">
      <t>ニチ</t>
    </rPh>
    <phoneticPr fontId="0"/>
  </si>
  <si>
    <r>
      <rPr>
        <sz val="9"/>
        <color rgb="FF000000"/>
        <rFont val="ＭＳ 明朝"/>
        <family val="1"/>
      </rPr>
      <t>　日から5年間とし、その期間内に申出のあった債権について、貴協会が認証したこと</t>
    </r>
    <rPh sb="5" eb="7">
      <t>ネンカン</t>
    </rPh>
    <rPh sb="12" eb="15">
      <t>キカンナイ</t>
    </rPh>
    <rPh sb="16" eb="18">
      <t>モウシデ</t>
    </rPh>
    <rPh sb="22" eb="24">
      <t>サイケン</t>
    </rPh>
    <rPh sb="29" eb="30">
      <t>キ</t>
    </rPh>
    <phoneticPr fontId="0"/>
  </si>
  <si>
    <r>
      <rPr>
        <sz val="9"/>
        <color rgb="FF000000"/>
        <rFont val="ＭＳ 明朝"/>
        <family val="1"/>
      </rPr>
      <t>免許番号</t>
    </r>
    <rPh sb="0" eb="4">
      <t>メンキョバンゴウ</t>
    </rPh>
    <phoneticPr fontId="0"/>
  </si>
  <si>
    <r>
      <rPr>
        <sz val="9"/>
        <color rgb="FF000000"/>
        <rFont val="ＭＳ 明朝"/>
        <family val="1"/>
      </rPr>
      <t>（</t>
    </r>
    <phoneticPr fontId="0"/>
  </si>
  <si>
    <r>
      <rPr>
        <sz val="9"/>
        <color rgb="FF000000"/>
        <rFont val="ＭＳ 明朝"/>
        <family val="1"/>
      </rPr>
      <t>）</t>
    </r>
    <phoneticPr fontId="0"/>
  </si>
  <si>
    <r>
      <rPr>
        <sz val="9"/>
        <color rgb="FF000000"/>
        <rFont val="ＭＳ 明朝"/>
        <family val="1"/>
      </rPr>
      <t>号</t>
    </r>
    <rPh sb="0" eb="1">
      <t>ゴウ</t>
    </rPh>
    <phoneticPr fontId="0"/>
  </si>
  <si>
    <r>
      <rPr>
        <sz val="9"/>
        <color rgb="FF000000"/>
        <rFont val="ＭＳ 明朝"/>
        <family val="1"/>
      </rPr>
      <t>　による還付充当金の納付を連帯して保証します。</t>
    </r>
    <rPh sb="4" eb="9">
      <t>カンプジュウトウキン</t>
    </rPh>
    <rPh sb="10" eb="12">
      <t>ノウフ</t>
    </rPh>
    <rPh sb="13" eb="15">
      <t>レンタイ</t>
    </rPh>
    <rPh sb="17" eb="19">
      <t>ホショウ</t>
    </rPh>
    <phoneticPr fontId="0"/>
  </si>
  <si>
    <r>
      <rPr>
        <sz val="9"/>
        <color rgb="FF000000"/>
        <rFont val="ＭＳ 明朝"/>
        <family val="1"/>
      </rPr>
      <t>主たる事務所
所在地</t>
    </r>
    <rPh sb="0" eb="1">
      <t>シュ</t>
    </rPh>
    <rPh sb="3" eb="5">
      <t>ジム</t>
    </rPh>
    <rPh sb="5" eb="6">
      <t>ショ</t>
    </rPh>
    <rPh sb="7" eb="10">
      <t>ショザイチ</t>
    </rPh>
    <phoneticPr fontId="0"/>
  </si>
  <si>
    <r>
      <rPr>
        <sz val="9"/>
        <color rgb="FF000000"/>
        <rFont val="ＭＳ 明朝"/>
        <family val="1"/>
      </rPr>
      <t>（自署・捺印の上、発行後3ヶ月以内の印鑑証明書を添付のこと。）</t>
    </r>
    <rPh sb="1" eb="3">
      <t>ジショ</t>
    </rPh>
    <rPh sb="4" eb="6">
      <t>ナツイン</t>
    </rPh>
    <rPh sb="7" eb="8">
      <t>ウエ</t>
    </rPh>
    <rPh sb="9" eb="12">
      <t>ハッコウゴ</t>
    </rPh>
    <rPh sb="14" eb="17">
      <t>ゲツイナイ</t>
    </rPh>
    <rPh sb="18" eb="20">
      <t>インカン</t>
    </rPh>
    <rPh sb="20" eb="23">
      <t>ショウメイショ</t>
    </rPh>
    <rPh sb="24" eb="26">
      <t>テンプ</t>
    </rPh>
    <phoneticPr fontId="0"/>
  </si>
  <si>
    <r>
      <rPr>
        <sz val="9"/>
        <color rgb="FF000000"/>
        <rFont val="ＭＳ 明朝"/>
        <family val="1"/>
      </rPr>
      <t>商号</t>
    </r>
    <rPh sb="0" eb="2">
      <t>ショウゴウ</t>
    </rPh>
    <phoneticPr fontId="0"/>
  </si>
  <si>
    <r>
      <rPr>
        <sz val="9"/>
        <color rgb="FF000000"/>
        <rFont val="ＭＳ 明朝"/>
        <family val="1"/>
      </rPr>
      <t>年</t>
    </r>
    <rPh sb="0" eb="1">
      <t>ネン</t>
    </rPh>
    <phoneticPr fontId="0"/>
  </si>
  <si>
    <r>
      <rPr>
        <sz val="9"/>
        <color rgb="FF000000"/>
        <rFont val="ＭＳ 明朝"/>
        <family val="1"/>
      </rPr>
      <t>月</t>
    </r>
    <rPh sb="0" eb="1">
      <t>ガツ</t>
    </rPh>
    <phoneticPr fontId="0"/>
  </si>
  <si>
    <r>
      <rPr>
        <sz val="9"/>
        <color rgb="FF000000"/>
        <rFont val="ＭＳ 明朝"/>
        <family val="1"/>
      </rPr>
      <t>日</t>
    </r>
    <rPh sb="0" eb="1">
      <t>ニチ</t>
    </rPh>
    <phoneticPr fontId="0"/>
  </si>
  <si>
    <r>
      <rPr>
        <sz val="9"/>
        <color rgb="FF000000"/>
        <rFont val="ＭＳ 明朝"/>
        <family val="1"/>
      </rPr>
      <t>代表者氏名</t>
    </r>
    <rPh sb="0" eb="3">
      <t>ダイヒョウシャ</t>
    </rPh>
    <rPh sb="3" eb="5">
      <t>シメイ</t>
    </rPh>
    <phoneticPr fontId="0"/>
  </si>
  <si>
    <r>
      <rPr>
        <sz val="9"/>
        <color rgb="FF000000"/>
        <rFont val="ＭＳ 明朝"/>
        <family val="1"/>
      </rPr>
      <t>連帯保証人
（代表者）</t>
    </r>
    <rPh sb="0" eb="5">
      <t>レンタイホショウニン</t>
    </rPh>
    <rPh sb="7" eb="10">
      <t>ダイヒョウシャ</t>
    </rPh>
    <phoneticPr fontId="0"/>
  </si>
  <si>
    <r>
      <rPr>
        <sz val="9"/>
        <color rgb="FF000000"/>
        <rFont val="ＭＳ 明朝"/>
        <family val="1"/>
      </rPr>
      <t>本籍</t>
    </r>
    <rPh sb="0" eb="2">
      <t>ホンセキ</t>
    </rPh>
    <phoneticPr fontId="0"/>
  </si>
  <si>
    <r>
      <rPr>
        <sz val="9"/>
        <color rgb="FF000000"/>
        <rFont val="ＭＳ 明朝"/>
        <family val="1"/>
      </rPr>
      <t>住所</t>
    </r>
    <rPh sb="0" eb="2">
      <t>ジュウショ</t>
    </rPh>
    <phoneticPr fontId="0"/>
  </si>
  <si>
    <r>
      <rPr>
        <b/>
        <sz val="14"/>
        <color rgb="FF000000"/>
        <rFont val="ＭＳ 明朝"/>
        <family val="1"/>
      </rPr>
      <t>連 帯 保 証 書</t>
    </r>
    <rPh sb="0" eb="1">
      <t>レン</t>
    </rPh>
    <rPh sb="2" eb="3">
      <t>オビ</t>
    </rPh>
    <rPh sb="4" eb="5">
      <t>ホ</t>
    </rPh>
    <rPh sb="6" eb="7">
      <t>アカシ</t>
    </rPh>
    <rPh sb="8" eb="9">
      <t>ショ</t>
    </rPh>
    <phoneticPr fontId="0"/>
  </si>
  <si>
    <r>
      <rPr>
        <sz val="9"/>
        <color rgb="FF000000"/>
        <rFont val="ＭＳ 明朝"/>
        <family val="1"/>
      </rPr>
      <t>氏名</t>
    </r>
    <rPh sb="0" eb="2">
      <t>シメイ</t>
    </rPh>
    <phoneticPr fontId="0"/>
  </si>
  <si>
    <r>
      <rPr>
        <sz val="9"/>
        <color rgb="FF000000"/>
        <rFont val="ＭＳ 明朝"/>
        <family val="1"/>
      </rPr>
      <t>生年月日</t>
    </r>
    <rPh sb="0" eb="4">
      <t>セイネンガッピ</t>
    </rPh>
    <phoneticPr fontId="0"/>
  </si>
  <si>
    <r>
      <rPr>
        <sz val="9"/>
        <color rgb="FF000000"/>
        <rFont val="ＭＳ 明朝"/>
        <family val="1"/>
      </rPr>
      <t>１　私は、宅地建物取引業法第64条の8の規定により、上記の宅地建物取引業者に対する</t>
    </r>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0"/>
  </si>
  <si>
    <r>
      <rPr>
        <sz val="9"/>
        <color rgb="FF000000"/>
        <rFont val="ＭＳ 明朝"/>
        <family val="1"/>
      </rPr>
      <t>年</t>
    </r>
    <rPh sb="0" eb="1">
      <t>ネン</t>
    </rPh>
    <phoneticPr fontId="0"/>
  </si>
  <si>
    <r>
      <rPr>
        <sz val="9"/>
        <color rgb="FF000000"/>
        <rFont val="ＭＳ 明朝"/>
        <family val="1"/>
      </rPr>
      <t>月</t>
    </r>
    <rPh sb="0" eb="1">
      <t>ガツ</t>
    </rPh>
    <phoneticPr fontId="0"/>
  </si>
  <si>
    <r>
      <rPr>
        <sz val="9"/>
        <color rgb="FF000000"/>
        <rFont val="ＭＳ 明朝"/>
        <family val="1"/>
      </rPr>
      <t>日</t>
    </r>
    <rPh sb="0" eb="1">
      <t>ニチ</t>
    </rPh>
    <phoneticPr fontId="0"/>
  </si>
  <si>
    <r>
      <rPr>
        <sz val="9"/>
        <color rgb="FF000000"/>
        <rFont val="ＭＳ 明朝"/>
        <family val="1"/>
      </rPr>
      <t>生</t>
    </r>
    <rPh sb="0" eb="1">
      <t>ウ</t>
    </rPh>
    <phoneticPr fontId="0"/>
  </si>
  <si>
    <r>
      <rPr>
        <sz val="9"/>
        <color rgb="FF000000"/>
        <rFont val="ＭＳ 明朝"/>
        <family val="1"/>
      </rPr>
      <t>　宅地建物取引に関連した債権について、取引の相手方等の申出に基づき、貴協会の</t>
    </r>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0"/>
  </si>
  <si>
    <r>
      <rPr>
        <sz val="9"/>
        <color rgb="FF000000"/>
        <rFont val="ＭＳ 明朝"/>
        <family val="1"/>
      </rPr>
      <t>電話番号</t>
    </r>
    <rPh sb="0" eb="4">
      <t>デンワバンゴウ</t>
    </rPh>
    <phoneticPr fontId="0"/>
  </si>
  <si>
    <r>
      <rPr>
        <sz val="9"/>
        <color rgb="FF000000"/>
        <rFont val="ＭＳ 明朝"/>
        <family val="1"/>
      </rPr>
      <t>―</t>
    </r>
    <phoneticPr fontId="0"/>
  </si>
  <si>
    <r>
      <rPr>
        <sz val="9"/>
        <color rgb="FF000000"/>
        <rFont val="ＭＳ 明朝"/>
        <family val="1"/>
      </rPr>
      <t>―</t>
    </r>
    <phoneticPr fontId="0"/>
  </si>
  <si>
    <r>
      <rPr>
        <sz val="9"/>
        <color rgb="FF000000"/>
        <rFont val="ＭＳ 明朝"/>
        <family val="1"/>
      </rPr>
      <t>　供託した弁済業務保証金から弁済を受けることができる額を貴協会が認証し、</t>
    </r>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0"/>
  </si>
  <si>
    <r>
      <rPr>
        <sz val="9"/>
        <color rgb="FF000000"/>
        <rFont val="ＭＳ 明朝"/>
        <family val="1"/>
      </rPr>
      <t>極度額</t>
    </r>
    <rPh sb="0" eb="2">
      <t>キョクド</t>
    </rPh>
    <rPh sb="2" eb="3">
      <t>ガク</t>
    </rPh>
    <phoneticPr fontId="0"/>
  </si>
  <si>
    <r>
      <rPr>
        <sz val="9"/>
        <color rgb="FF000000"/>
        <rFont val="ＭＳ 明朝"/>
        <family val="1"/>
      </rPr>
      <t>円</t>
    </r>
    <rPh sb="0" eb="1">
      <t>エン</t>
    </rPh>
    <phoneticPr fontId="0"/>
  </si>
  <si>
    <r>
      <rPr>
        <sz val="9"/>
        <color rgb="FF000000"/>
        <rFont val="ＭＳ 明朝"/>
        <family val="1"/>
      </rPr>
      <t>　取引の相手方等に弁済業務保証金が還付された場合は、その還付額と同額の</t>
    </r>
    <phoneticPr fontId="0"/>
  </si>
  <si>
    <r>
      <rPr>
        <sz val="9"/>
        <color rgb="FF000000"/>
        <rFont val="ＭＳ 明朝"/>
        <family val="1"/>
      </rPr>
      <t>　還付充当金を貴協会に納付することを上記の宅地建物取引業者と連帯して保証します。</t>
    </r>
    <phoneticPr fontId="0"/>
  </si>
  <si>
    <r>
      <rPr>
        <sz val="9"/>
        <color rgb="FF000000"/>
        <rFont val="ＭＳ 明朝"/>
        <family val="1"/>
      </rPr>
      <t>連帯保証人
（第三者）</t>
    </r>
    <rPh sb="0" eb="5">
      <t>レンタイホショウニン</t>
    </rPh>
    <rPh sb="7" eb="10">
      <t>ダイサンシャ</t>
    </rPh>
    <phoneticPr fontId="0"/>
  </si>
  <si>
    <r>
      <rPr>
        <sz val="9"/>
        <color rgb="FF000000"/>
        <rFont val="ＭＳ 明朝"/>
        <family val="1"/>
      </rPr>
      <t>本籍</t>
    </r>
    <rPh sb="0" eb="2">
      <t>ホンセキ</t>
    </rPh>
    <phoneticPr fontId="0"/>
  </si>
  <si>
    <r>
      <rPr>
        <sz val="9"/>
        <color rgb="FF000000"/>
        <rFont val="ＭＳ 明朝"/>
        <family val="1"/>
      </rPr>
      <t>　　なお、私は上記の宅地建物取引業者より財産および収支の状況等民法第465条の10</t>
    </r>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0"/>
  </si>
  <si>
    <r>
      <rPr>
        <sz val="9"/>
        <color rgb="FF000000"/>
        <rFont val="ＭＳ 明朝"/>
        <family val="1"/>
      </rPr>
      <t>住所</t>
    </r>
    <rPh sb="0" eb="2">
      <t>ジュウショ</t>
    </rPh>
    <phoneticPr fontId="0"/>
  </si>
  <si>
    <r>
      <rPr>
        <sz val="9"/>
        <color rgb="FF000000"/>
        <rFont val="ＭＳ 明朝"/>
        <family val="1"/>
      </rPr>
      <t>　第1項所定の事項について正確な情報提供を受けた上で、本連帯保証書を差し入れる　</t>
    </r>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0"/>
  </si>
  <si>
    <r>
      <rPr>
        <sz val="9"/>
        <color rgb="FF000000"/>
        <rFont val="ＭＳ 明朝"/>
        <family val="1"/>
      </rPr>
      <t>　ことを表明します。</t>
    </r>
    <rPh sb="4" eb="6">
      <t>ヒョウメイ</t>
    </rPh>
    <phoneticPr fontId="0"/>
  </si>
  <si>
    <r>
      <rPr>
        <sz val="9"/>
        <color rgb="FF000000"/>
        <rFont val="ＭＳ 明朝"/>
        <family val="1"/>
      </rPr>
      <t>氏名</t>
    </r>
    <rPh sb="0" eb="2">
      <t>シメイ</t>
    </rPh>
    <phoneticPr fontId="0"/>
  </si>
  <si>
    <r>
      <rPr>
        <sz val="9"/>
        <color rgb="FF000000"/>
        <rFont val="ＭＳ 明朝"/>
        <family val="1"/>
      </rPr>
      <t>２　私が、本連帯保証書に基づき負担する債務の極度額は、記名押印欄中「極度額」の</t>
    </r>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0"/>
  </si>
  <si>
    <r>
      <rPr>
        <sz val="9"/>
        <color rgb="FF000000"/>
        <rFont val="ＭＳ 明朝"/>
        <family val="1"/>
      </rPr>
      <t>職業</t>
    </r>
    <rPh sb="0" eb="2">
      <t>ショクギョウ</t>
    </rPh>
    <phoneticPr fontId="0"/>
  </si>
  <si>
    <r>
      <rPr>
        <sz val="9"/>
        <color rgb="FF000000"/>
        <rFont val="ＭＳ 明朝"/>
        <family val="1"/>
      </rPr>
      <t>　欄記載の金額とします。但し、上記宅地建物取引業者が新たに支店を設置した場合、</t>
    </r>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0"/>
  </si>
  <si>
    <r>
      <rPr>
        <sz val="9"/>
        <color rgb="FF000000"/>
        <rFont val="ＭＳ 明朝"/>
        <family val="1"/>
      </rPr>
      <t>生年月日</t>
    </r>
    <rPh sb="0" eb="4">
      <t>セイネンガッピ</t>
    </rPh>
    <phoneticPr fontId="0"/>
  </si>
  <si>
    <r>
      <rPr>
        <sz val="9"/>
        <color rgb="FF000000"/>
        <rFont val="ＭＳ 明朝"/>
        <family val="1"/>
      </rPr>
      <t>　又は宅地建物取引業法第25条第2項の政令で定める営業保証金の額が増加となった</t>
    </r>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0"/>
  </si>
  <si>
    <r>
      <rPr>
        <sz val="9"/>
        <color rgb="FF000000"/>
        <rFont val="ＭＳ 明朝"/>
        <family val="1"/>
      </rPr>
      <t>年</t>
    </r>
    <rPh sb="0" eb="1">
      <t>ネン</t>
    </rPh>
    <phoneticPr fontId="0"/>
  </si>
  <si>
    <r>
      <rPr>
        <sz val="9"/>
        <color rgb="FF000000"/>
        <rFont val="ＭＳ 明朝"/>
        <family val="1"/>
      </rPr>
      <t>月</t>
    </r>
    <rPh sb="0" eb="1">
      <t>ガツ</t>
    </rPh>
    <phoneticPr fontId="0"/>
  </si>
  <si>
    <r>
      <rPr>
        <sz val="9"/>
        <color rgb="FF000000"/>
        <rFont val="ＭＳ 明朝"/>
        <family val="1"/>
      </rPr>
      <t>日</t>
    </r>
    <rPh sb="0" eb="1">
      <t>ニチ</t>
    </rPh>
    <phoneticPr fontId="0"/>
  </si>
  <si>
    <r>
      <rPr>
        <sz val="9"/>
        <color rgb="FF000000"/>
        <rFont val="ＭＳ 明朝"/>
        <family val="1"/>
      </rPr>
      <t>生</t>
    </r>
    <rPh sb="0" eb="1">
      <t>ウ</t>
    </rPh>
    <phoneticPr fontId="0"/>
  </si>
  <si>
    <r>
      <rPr>
        <sz val="9"/>
        <color rgb="FF000000"/>
        <rFont val="ＭＳ 明朝"/>
        <family val="1"/>
      </rPr>
      <t>　場合は、その上限額を極度額とする新たな連帯保証書を速やかに差し入れることを</t>
    </r>
    <rPh sb="7" eb="10">
      <t>ジョウゲンガク</t>
    </rPh>
    <rPh sb="11" eb="13">
      <t>キョクド</t>
    </rPh>
    <rPh sb="13" eb="14">
      <t>ガク</t>
    </rPh>
    <rPh sb="17" eb="18">
      <t>アラ</t>
    </rPh>
    <rPh sb="20" eb="22">
      <t>レンタイ</t>
    </rPh>
    <rPh sb="22" eb="24">
      <t>ホショウ</t>
    </rPh>
    <rPh sb="24" eb="25">
      <t>ショ</t>
    </rPh>
    <rPh sb="26" eb="27">
      <t>スミ</t>
    </rPh>
    <phoneticPr fontId="0"/>
  </si>
  <si>
    <r>
      <rPr>
        <sz val="9"/>
        <color rgb="FF000000"/>
        <rFont val="ＭＳ 明朝"/>
        <family val="1"/>
      </rPr>
      <t>電話番号</t>
    </r>
    <rPh sb="0" eb="4">
      <t>デンワバンゴウ</t>
    </rPh>
    <phoneticPr fontId="0"/>
  </si>
  <si>
    <r>
      <rPr>
        <sz val="9"/>
        <color rgb="FF000000"/>
        <rFont val="ＭＳ 明朝"/>
        <family val="1"/>
      </rPr>
      <t>―</t>
    </r>
    <phoneticPr fontId="0"/>
  </si>
  <si>
    <r>
      <rPr>
        <sz val="9"/>
        <color rgb="FF000000"/>
        <rFont val="ＭＳ 明朝"/>
        <family val="1"/>
      </rPr>
      <t>―</t>
    </r>
    <phoneticPr fontId="0"/>
  </si>
  <si>
    <r>
      <rPr>
        <sz val="9"/>
        <color rgb="FF000000"/>
        <rFont val="ＭＳ 明朝"/>
        <family val="1"/>
      </rPr>
      <t>　誓約します。</t>
    </r>
    <phoneticPr fontId="0"/>
  </si>
  <si>
    <r>
      <rPr>
        <sz val="9"/>
        <color rgb="FF000000"/>
        <rFont val="ＭＳ 明朝"/>
        <family val="1"/>
      </rPr>
      <t>極度額</t>
    </r>
    <rPh sb="0" eb="2">
      <t>キョクド</t>
    </rPh>
    <rPh sb="2" eb="3">
      <t>ガク</t>
    </rPh>
    <phoneticPr fontId="0"/>
  </si>
  <si>
    <r>
      <rPr>
        <sz val="9"/>
        <color rgb="FF000000"/>
        <rFont val="ＭＳ 明朝"/>
        <family val="1"/>
      </rPr>
      <t>円</t>
    </r>
    <rPh sb="0" eb="1">
      <t>エン</t>
    </rPh>
    <phoneticPr fontId="0"/>
  </si>
  <si>
    <r>
      <rPr>
        <sz val="9"/>
        <color rgb="FF000000"/>
        <rFont val="ＭＳ 明朝"/>
        <family val="1"/>
      </rPr>
      <t>３　本連帯保証書に基づく保証期間は、上記の宅地建物取引業者の代表者が保証人の</t>
    </r>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0"/>
  </si>
  <si>
    <r>
      <rPr>
        <sz val="9"/>
        <color rgb="FF000000"/>
        <rFont val="ＭＳ 明朝"/>
        <family val="1"/>
      </rPr>
      <t>本部名</t>
    </r>
    <rPh sb="0" eb="2">
      <t>ホンブ</t>
    </rPh>
    <rPh sb="2" eb="3">
      <t>メイ</t>
    </rPh>
    <phoneticPr fontId="0"/>
  </si>
  <si>
    <r>
      <rPr>
        <sz val="9"/>
        <color rgb="FF000000"/>
        <rFont val="ＭＳ 明朝"/>
        <family val="1"/>
      </rPr>
      <t>入会日</t>
    </r>
    <rPh sb="0" eb="2">
      <t>ニュウカイ</t>
    </rPh>
    <rPh sb="2" eb="3">
      <t>ビ</t>
    </rPh>
    <phoneticPr fontId="0"/>
  </si>
  <si>
    <r>
      <rPr>
        <sz val="9"/>
        <color rgb="FF000000"/>
        <rFont val="ＭＳ 明朝"/>
        <family val="1"/>
      </rPr>
      <t>統一コード</t>
    </r>
    <rPh sb="0" eb="2">
      <t>トウイツ</t>
    </rPh>
    <phoneticPr fontId="0"/>
  </si>
  <si>
    <r>
      <rPr>
        <sz val="9"/>
        <color rgb="FF000000"/>
        <rFont val="ＭＳ 明朝"/>
        <family val="1"/>
      </rPr>
      <t>　場合、入会日より退会に伴う公告に定める認証申出の期限までとし、その期間内に</t>
    </r>
    <rPh sb="34" eb="37">
      <t>ニンショウモウ</t>
    </rPh>
    <rPh sb="37" eb="38">
      <t>デモウシデサイケン</t>
    </rPh>
    <phoneticPr fontId="0"/>
  </si>
  <si>
    <r>
      <rPr>
        <sz val="9"/>
        <color rgb="FF000000"/>
        <rFont val="ＭＳ 明朝"/>
        <family val="1"/>
      </rPr>
      <t>　申出のあった債権について貴協会が認証したことによる還付充当金の納付を連帯して</t>
    </r>
    <rPh sb="13" eb="16">
      <t>キキョウカイ</t>
    </rPh>
    <rPh sb="17" eb="19">
      <t>ニンショウ</t>
    </rPh>
    <rPh sb="26" eb="32">
      <t>カンプジュウトウキンンオ</t>
    </rPh>
    <rPh sb="32" eb="34">
      <t>ノウフ</t>
    </rPh>
    <rPh sb="35" eb="37">
      <t>レンタイ</t>
    </rPh>
    <phoneticPr fontId="0"/>
  </si>
  <si>
    <r>
      <rPr>
        <sz val="10"/>
        <color rgb="FF000000"/>
        <rFont val="ＭＳ 明朝"/>
        <family val="1"/>
      </rPr>
      <t>　弁済第1号様式</t>
    </r>
    <rPh sb="6" eb="8">
      <t>ヨウシキ</t>
    </rPh>
    <phoneticPr fontId="0"/>
  </si>
  <si>
    <r>
      <rPr>
        <sz val="11"/>
        <color rgb="FF000000"/>
        <rFont val="ＭＳ 明朝"/>
        <family val="1"/>
      </rPr>
      <t>受付年月日</t>
    </r>
    <rPh sb="0" eb="2">
      <t>ウケツケ</t>
    </rPh>
    <rPh sb="2" eb="5">
      <t>ネンガッピ</t>
    </rPh>
    <phoneticPr fontId="0"/>
  </si>
  <si>
    <r>
      <rPr>
        <sz val="11"/>
        <color rgb="FF000000"/>
        <rFont val="ＭＳ 明朝"/>
        <family val="1"/>
      </rPr>
      <t>受理番号</t>
    </r>
    <rPh sb="0" eb="2">
      <t>ジュリ</t>
    </rPh>
    <rPh sb="2" eb="4">
      <t>バンゴウ</t>
    </rPh>
    <phoneticPr fontId="0"/>
  </si>
  <si>
    <r>
      <rPr>
        <sz val="11"/>
        <color rgb="FF000000"/>
        <rFont val="ＭＳ 明朝"/>
        <family val="1"/>
      </rPr>
      <t>整理番号(総本部記入)</t>
    </r>
    <rPh sb="0" eb="2">
      <t>セイリ</t>
    </rPh>
    <rPh sb="2" eb="4">
      <t>バンゴウ</t>
    </rPh>
    <rPh sb="5" eb="8">
      <t>ソウホンブ</t>
    </rPh>
    <rPh sb="8" eb="10">
      <t>キニュウ</t>
    </rPh>
    <phoneticPr fontId="0"/>
  </si>
  <si>
    <r>
      <rPr>
        <sz val="11"/>
        <color rgb="FF000000"/>
        <rFont val="ＭＳ 明朝"/>
        <family val="1"/>
      </rPr>
      <t>第　　　　号</t>
    </r>
    <rPh sb="0" eb="1">
      <t>ダイ</t>
    </rPh>
    <rPh sb="5" eb="6">
      <t>ゴウ</t>
    </rPh>
    <phoneticPr fontId="0"/>
  </si>
  <si>
    <r>
      <rPr>
        <sz val="14"/>
        <color rgb="FF000000"/>
        <rFont val="ＭＳ 明朝"/>
        <family val="1"/>
      </rPr>
      <t>弁</t>
    </r>
    <r>
      <rPr>
        <sz val="2"/>
        <color rgb="FF000000"/>
        <rFont val="ＭＳ 明朝"/>
        <family val="1"/>
      </rPr>
      <t xml:space="preserve"> </t>
    </r>
    <r>
      <rPr>
        <sz val="14"/>
        <color rgb="FF000000"/>
        <rFont val="ＭＳ 明朝"/>
        <family val="1"/>
      </rPr>
      <t>済</t>
    </r>
    <r>
      <rPr>
        <sz val="2"/>
        <color rgb="FF000000"/>
        <rFont val="ＭＳ 明朝"/>
        <family val="1"/>
      </rPr>
      <t xml:space="preserve"> </t>
    </r>
    <r>
      <rPr>
        <sz val="14"/>
        <color rgb="FF000000"/>
        <rFont val="ＭＳ 明朝"/>
        <family val="1"/>
      </rPr>
      <t>業</t>
    </r>
    <r>
      <rPr>
        <sz val="2"/>
        <color rgb="FF000000"/>
        <rFont val="ＭＳ 明朝"/>
        <family val="1"/>
      </rPr>
      <t xml:space="preserve"> </t>
    </r>
    <r>
      <rPr>
        <sz val="14"/>
        <color rgb="FF000000"/>
        <rFont val="ＭＳ 明朝"/>
        <family val="1"/>
      </rPr>
      <t>務</t>
    </r>
    <r>
      <rPr>
        <sz val="2"/>
        <color rgb="FF000000"/>
        <rFont val="ＭＳ 明朝"/>
        <family val="1"/>
      </rPr>
      <t xml:space="preserve"> </t>
    </r>
    <r>
      <rPr>
        <sz val="14"/>
        <color rgb="FF000000"/>
        <rFont val="ＭＳ 明朝"/>
        <family val="1"/>
      </rPr>
      <t>保</t>
    </r>
    <r>
      <rPr>
        <sz val="2"/>
        <color rgb="FF000000"/>
        <rFont val="ＭＳ 明朝"/>
        <family val="1"/>
      </rPr>
      <t xml:space="preserve"> </t>
    </r>
    <r>
      <rPr>
        <sz val="14"/>
        <color rgb="FF000000"/>
        <rFont val="ＭＳ 明朝"/>
        <family val="1"/>
      </rPr>
      <t>証</t>
    </r>
    <r>
      <rPr>
        <sz val="2"/>
        <color rgb="FF000000"/>
        <rFont val="ＭＳ 明朝"/>
        <family val="1"/>
      </rPr>
      <t xml:space="preserve"> </t>
    </r>
    <r>
      <rPr>
        <sz val="14"/>
        <color rgb="FF000000"/>
        <rFont val="ＭＳ 明朝"/>
        <family val="1"/>
      </rPr>
      <t>金</t>
    </r>
    <r>
      <rPr>
        <sz val="2"/>
        <color rgb="FF000000"/>
        <rFont val="ＭＳ 明朝"/>
        <family val="1"/>
      </rPr>
      <t xml:space="preserve"> </t>
    </r>
    <r>
      <rPr>
        <sz val="14"/>
        <color rgb="FF000000"/>
        <rFont val="ＭＳ 明朝"/>
        <family val="1"/>
      </rPr>
      <t>分</t>
    </r>
    <r>
      <rPr>
        <sz val="2"/>
        <color rgb="FF000000"/>
        <rFont val="ＭＳ 明朝"/>
        <family val="1"/>
      </rPr>
      <t xml:space="preserve"> </t>
    </r>
    <r>
      <rPr>
        <sz val="14"/>
        <color rgb="FF000000"/>
        <rFont val="ＭＳ 明朝"/>
        <family val="1"/>
      </rPr>
      <t>担</t>
    </r>
    <r>
      <rPr>
        <sz val="2"/>
        <color rgb="FF000000"/>
        <rFont val="ＭＳ 明朝"/>
        <family val="1"/>
      </rPr>
      <t xml:space="preserve"> </t>
    </r>
    <r>
      <rPr>
        <sz val="14"/>
        <color rgb="FF000000"/>
        <rFont val="ＭＳ 明朝"/>
        <family val="1"/>
      </rPr>
      <t>金</t>
    </r>
    <r>
      <rPr>
        <sz val="2"/>
        <color rgb="FF000000"/>
        <rFont val="ＭＳ 明朝"/>
        <family val="1"/>
      </rPr>
      <t xml:space="preserve"> </t>
    </r>
    <r>
      <rPr>
        <sz val="14"/>
        <color rgb="FF000000"/>
        <rFont val="ＭＳ 明朝"/>
        <family val="1"/>
      </rPr>
      <t>納</t>
    </r>
    <r>
      <rPr>
        <sz val="2"/>
        <color rgb="FF000000"/>
        <rFont val="ＭＳ 明朝"/>
        <family val="1"/>
      </rPr>
      <t xml:space="preserve"> </t>
    </r>
    <r>
      <rPr>
        <sz val="14"/>
        <color rgb="FF000000"/>
        <rFont val="ＭＳ 明朝"/>
        <family val="1"/>
      </rPr>
      <t>付</t>
    </r>
    <r>
      <rPr>
        <sz val="2"/>
        <color rgb="FF000000"/>
        <rFont val="ＭＳ 明朝"/>
        <family val="1"/>
      </rPr>
      <t xml:space="preserve"> </t>
    </r>
    <r>
      <rPr>
        <sz val="14"/>
        <color rgb="FF000000"/>
        <rFont val="ＭＳ 明朝"/>
        <family val="1"/>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0"/>
  </si>
  <si>
    <r>
      <rPr>
        <sz val="11"/>
        <color rgb="FF000000"/>
        <rFont val="ＭＳ 明朝"/>
        <family val="1"/>
      </rPr>
      <t>年</t>
    </r>
    <rPh sb="0" eb="1">
      <t>ネン</t>
    </rPh>
    <phoneticPr fontId="0"/>
  </si>
  <si>
    <r>
      <rPr>
        <sz val="11"/>
        <color rgb="FF000000"/>
        <rFont val="ＭＳ 明朝"/>
        <family val="1"/>
      </rPr>
      <t>月</t>
    </r>
    <rPh sb="0" eb="1">
      <t>ガツ</t>
    </rPh>
    <phoneticPr fontId="0"/>
  </si>
  <si>
    <r>
      <rPr>
        <sz val="11"/>
        <color rgb="FF000000"/>
        <rFont val="ＭＳ 明朝"/>
        <family val="1"/>
      </rPr>
      <t>日</t>
    </r>
    <rPh sb="0" eb="1">
      <t>ニチ</t>
    </rPh>
    <phoneticPr fontId="0"/>
  </si>
  <si>
    <r>
      <rPr>
        <sz val="11"/>
        <color rgb="FF000000"/>
        <rFont val="ＭＳ 明朝"/>
        <family val="1"/>
      </rPr>
      <t>　　公益社団法人</t>
    </r>
    <r>
      <rPr>
        <sz val="12"/>
        <color rgb="FF000000"/>
        <rFont val="ＭＳ 明朝"/>
        <family val="1"/>
      </rPr>
      <t>　不</t>
    </r>
    <r>
      <rPr>
        <sz val="9"/>
        <color rgb="FF000000"/>
        <rFont val="ＭＳ 明朝"/>
        <family val="1"/>
      </rPr>
      <t xml:space="preserve"> </t>
    </r>
    <r>
      <rPr>
        <sz val="12"/>
        <color rgb="FF000000"/>
        <rFont val="ＭＳ 明朝"/>
        <family val="1"/>
      </rPr>
      <t>動</t>
    </r>
    <r>
      <rPr>
        <sz val="9"/>
        <color rgb="FF000000"/>
        <rFont val="ＭＳ 明朝"/>
        <family val="1"/>
      </rPr>
      <t xml:space="preserve"> </t>
    </r>
    <r>
      <rPr>
        <sz val="12"/>
        <color rgb="FF000000"/>
        <rFont val="ＭＳ 明朝"/>
        <family val="1"/>
      </rPr>
      <t>産</t>
    </r>
    <r>
      <rPr>
        <sz val="9"/>
        <color rgb="FF000000"/>
        <rFont val="ＭＳ 明朝"/>
        <family val="1"/>
      </rPr>
      <t xml:space="preserve"> </t>
    </r>
    <r>
      <rPr>
        <sz val="12"/>
        <color rgb="FF000000"/>
        <rFont val="ＭＳ 明朝"/>
        <family val="1"/>
      </rPr>
      <t>保</t>
    </r>
    <r>
      <rPr>
        <sz val="9"/>
        <color rgb="FF000000"/>
        <rFont val="ＭＳ 明朝"/>
        <family val="1"/>
      </rPr>
      <t xml:space="preserve"> </t>
    </r>
    <r>
      <rPr>
        <sz val="12"/>
        <color rgb="FF000000"/>
        <rFont val="ＭＳ 明朝"/>
        <family val="1"/>
      </rPr>
      <t>証</t>
    </r>
    <r>
      <rPr>
        <sz val="9"/>
        <color rgb="FF000000"/>
        <rFont val="ＭＳ 明朝"/>
        <family val="1"/>
      </rPr>
      <t xml:space="preserve"> </t>
    </r>
    <r>
      <rPr>
        <sz val="12"/>
        <color rgb="FF000000"/>
        <rFont val="ＭＳ 明朝"/>
        <family val="1"/>
      </rPr>
      <t>協</t>
    </r>
    <r>
      <rPr>
        <sz val="9"/>
        <color rgb="FF000000"/>
        <rFont val="ＭＳ 明朝"/>
        <family val="1"/>
      </rPr>
      <t xml:space="preserve"> </t>
    </r>
    <r>
      <rPr>
        <sz val="12"/>
        <color rgb="FF000000"/>
        <rFont val="ＭＳ 明朝"/>
        <family val="1"/>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0"/>
  </si>
  <si>
    <r>
      <rPr>
        <sz val="10"/>
        <color rgb="FF000000"/>
        <rFont val="ＭＳ 明朝"/>
        <family val="1"/>
      </rPr>
      <t>免許番号</t>
    </r>
    <rPh sb="0" eb="2">
      <t>メンキョ</t>
    </rPh>
    <rPh sb="2" eb="4">
      <t>バンゴウ</t>
    </rPh>
    <phoneticPr fontId="0"/>
  </si>
  <si>
    <r>
      <rPr>
        <sz val="10"/>
        <color rgb="FF000000"/>
        <rFont val="ＭＳ 明朝"/>
        <family val="1"/>
      </rPr>
      <t>(</t>
    </r>
    <phoneticPr fontId="0"/>
  </si>
  <si>
    <r>
      <rPr>
        <sz val="10"/>
        <color rgb="FF000000"/>
        <rFont val="ＭＳ 明朝"/>
        <family val="1"/>
      </rPr>
      <t>)</t>
    </r>
    <phoneticPr fontId="0"/>
  </si>
  <si>
    <r>
      <rPr>
        <sz val="10"/>
        <color rgb="FF000000"/>
        <rFont val="ＭＳ 明朝"/>
        <family val="1"/>
      </rPr>
      <t>第</t>
    </r>
    <rPh sb="0" eb="1">
      <t>ダイ</t>
    </rPh>
    <phoneticPr fontId="0"/>
  </si>
  <si>
    <r>
      <rPr>
        <sz val="10"/>
        <color rgb="FF000000"/>
        <rFont val="ＭＳ 明朝"/>
        <family val="1"/>
      </rPr>
      <t>号</t>
    </r>
    <rPh sb="0" eb="1">
      <t>ゴウ</t>
    </rPh>
    <phoneticPr fontId="0"/>
  </si>
  <si>
    <r>
      <rPr>
        <sz val="10"/>
        <color rgb="FF000000"/>
        <rFont val="ＭＳ 明朝"/>
        <family val="1"/>
      </rPr>
      <t>免許年月日</t>
    </r>
    <rPh sb="0" eb="2">
      <t>メンキョ</t>
    </rPh>
    <rPh sb="2" eb="5">
      <t>ネンガッピ</t>
    </rPh>
    <phoneticPr fontId="0"/>
  </si>
  <si>
    <r>
      <rPr>
        <sz val="10"/>
        <color rgb="FF000000"/>
        <rFont val="ＭＳ 明朝"/>
        <family val="1"/>
      </rPr>
      <t>年</t>
    </r>
    <rPh sb="0" eb="1">
      <t>ネン</t>
    </rPh>
    <phoneticPr fontId="0"/>
  </si>
  <si>
    <r>
      <rPr>
        <sz val="10"/>
        <color rgb="FF000000"/>
        <rFont val="ＭＳ 明朝"/>
        <family val="1"/>
      </rPr>
      <t>月</t>
    </r>
    <rPh sb="0" eb="1">
      <t>ツキ</t>
    </rPh>
    <phoneticPr fontId="0"/>
  </si>
  <si>
    <r>
      <rPr>
        <sz val="10"/>
        <color rgb="FF000000"/>
        <rFont val="ＭＳ 明朝"/>
        <family val="1"/>
      </rPr>
      <t>日</t>
    </r>
    <rPh sb="0" eb="1">
      <t>ニチ</t>
    </rPh>
    <phoneticPr fontId="0"/>
  </si>
  <si>
    <r>
      <rPr>
        <sz val="9"/>
        <color rgb="FF000000"/>
        <rFont val="ＭＳ 明朝"/>
        <family val="1"/>
      </rPr>
      <t>主たる事務所</t>
    </r>
    <rPh sb="0" eb="1">
      <t>シュ</t>
    </rPh>
    <rPh sb="3" eb="5">
      <t>ジム</t>
    </rPh>
    <rPh sb="5" eb="6">
      <t>ショ</t>
    </rPh>
    <phoneticPr fontId="0"/>
  </si>
  <si>
    <r>
      <rPr>
        <sz val="11"/>
        <color rgb="FF000000"/>
        <rFont val="ＭＳ ゴシック"/>
        <family val="3"/>
      </rPr>
      <t>〒</t>
    </r>
    <phoneticPr fontId="0"/>
  </si>
  <si>
    <r>
      <rPr>
        <sz val="10"/>
        <color rgb="FF000000"/>
        <rFont val="ＭＳ ゴシック"/>
        <family val="3"/>
      </rPr>
      <t>-</t>
    </r>
    <phoneticPr fontId="0"/>
  </si>
  <si>
    <r>
      <rPr>
        <sz val="9"/>
        <color rgb="FF000000"/>
        <rFont val="ＭＳ 明朝"/>
        <family val="1"/>
      </rPr>
      <t>所　 在　 地</t>
    </r>
    <phoneticPr fontId="0"/>
  </si>
  <si>
    <r>
      <rPr>
        <sz val="10"/>
        <color rgb="FF000000"/>
        <rFont val="ＭＳ 明朝"/>
        <family val="1"/>
      </rPr>
      <t>商号又は名称</t>
    </r>
    <rPh sb="0" eb="2">
      <t>ショウゴウ</t>
    </rPh>
    <rPh sb="2" eb="3">
      <t>マタ</t>
    </rPh>
    <rPh sb="4" eb="6">
      <t>メイショウ</t>
    </rPh>
    <phoneticPr fontId="0"/>
  </si>
  <si>
    <r>
      <rPr>
        <sz val="10"/>
        <color rgb="FF000000"/>
        <rFont val="ＭＳ 明朝"/>
        <family val="1"/>
      </rPr>
      <t>代表者氏名</t>
    </r>
    <rPh sb="0" eb="3">
      <t>ダイヒョウシャ</t>
    </rPh>
    <rPh sb="3" eb="5">
      <t>シメイ</t>
    </rPh>
    <phoneticPr fontId="0"/>
  </si>
  <si>
    <r>
      <rPr>
        <sz val="10"/>
        <color theme="0"/>
        <rFont val="ＭＳ 明朝"/>
        <family val="1"/>
      </rPr>
      <t>北海道本部</t>
    </r>
    <rPh sb="0" eb="5">
      <t>ホッカイドウホンブ</t>
    </rPh>
    <phoneticPr fontId="0"/>
  </si>
  <si>
    <r>
      <rPr>
        <sz val="9"/>
        <color rgb="FF000000"/>
        <rFont val="ＭＳ 明朝"/>
        <family val="1"/>
      </rPr>
      <t>従たる事務所</t>
    </r>
    <rPh sb="0" eb="1">
      <t>ジュウ</t>
    </rPh>
    <rPh sb="3" eb="5">
      <t>ジム</t>
    </rPh>
    <rPh sb="5" eb="6">
      <t>ショ</t>
    </rPh>
    <phoneticPr fontId="0"/>
  </si>
  <si>
    <r>
      <rPr>
        <sz val="11"/>
        <color rgb="FF000000"/>
        <rFont val="ＭＳ ゴシック"/>
        <family val="3"/>
      </rPr>
      <t>〒</t>
    </r>
    <phoneticPr fontId="0"/>
  </si>
  <si>
    <r>
      <rPr>
        <sz val="10"/>
        <color rgb="FF000000"/>
        <rFont val="ＭＳ ゴシック"/>
        <family val="3"/>
      </rPr>
      <t>-</t>
    </r>
    <phoneticPr fontId="0"/>
  </si>
  <si>
    <r>
      <rPr>
        <sz val="9"/>
        <color rgb="FF000000"/>
        <rFont val="ＭＳ 明朝"/>
        <family val="1"/>
      </rPr>
      <t>所 　在 　地</t>
    </r>
    <phoneticPr fontId="0"/>
  </si>
  <si>
    <r>
      <rPr>
        <sz val="10"/>
        <color rgb="FF000000"/>
        <rFont val="ＭＳ 明朝"/>
        <family val="1"/>
      </rPr>
      <t>　　 当社(私)は、宅地建物取引業法、及び貴協会の定款、弁済業務規約等に基づき、下記のと</t>
    </r>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0"/>
  </si>
  <si>
    <r>
      <rPr>
        <sz val="10"/>
        <color rgb="FF000000"/>
        <rFont val="ＭＳ 明朝"/>
        <family val="1"/>
      </rPr>
      <t>　 おり弁済業務保証金分担金の納付を申請いたします。</t>
    </r>
    <rPh sb="4" eb="6">
      <t>ベンサイ</t>
    </rPh>
    <rPh sb="6" eb="8">
      <t>ギョウム</t>
    </rPh>
    <rPh sb="8" eb="11">
      <t>ホショウキン</t>
    </rPh>
    <rPh sb="11" eb="14">
      <t>ブンタンキン</t>
    </rPh>
    <rPh sb="15" eb="17">
      <t>ノウフ</t>
    </rPh>
    <rPh sb="18" eb="20">
      <t>シンセイ</t>
    </rPh>
    <phoneticPr fontId="0"/>
  </si>
  <si>
    <r>
      <rPr>
        <sz val="10"/>
        <color rgb="FF000000"/>
        <rFont val="ＭＳ 明朝"/>
        <family val="1"/>
      </rPr>
      <t>　　 なお、退会の場合には未納会費等に充当することを予め承諾いたします。</t>
    </r>
    <rPh sb="6" eb="8">
      <t>タイカイ</t>
    </rPh>
    <rPh sb="9" eb="11">
      <t>バアイ</t>
    </rPh>
    <rPh sb="13" eb="15">
      <t>ミノウ</t>
    </rPh>
    <rPh sb="15" eb="18">
      <t>カイヒトウ</t>
    </rPh>
    <rPh sb="19" eb="21">
      <t>ジュウトウ</t>
    </rPh>
    <rPh sb="26" eb="27">
      <t>アラカジ</t>
    </rPh>
    <rPh sb="28" eb="30">
      <t>ショウダク</t>
    </rPh>
    <phoneticPr fontId="0"/>
  </si>
  <si>
    <r>
      <rPr>
        <sz val="10"/>
        <color rgb="FF000000"/>
        <rFont val="ＭＳ 明朝"/>
        <family val="1"/>
      </rPr>
      <t>記</t>
    </r>
    <rPh sb="0" eb="1">
      <t>キ</t>
    </rPh>
    <phoneticPr fontId="0"/>
  </si>
  <si>
    <r>
      <rPr>
        <sz val="10"/>
        <color rgb="FF000000"/>
        <rFont val="ＭＳ 明朝"/>
        <family val="1"/>
      </rPr>
      <t>事　務　所　数</t>
    </r>
    <rPh sb="0" eb="1">
      <t>コト</t>
    </rPh>
    <rPh sb="2" eb="3">
      <t>ツトム</t>
    </rPh>
    <rPh sb="4" eb="5">
      <t>ショ</t>
    </rPh>
    <rPh sb="6" eb="7">
      <t>スウ</t>
    </rPh>
    <phoneticPr fontId="0"/>
  </si>
  <si>
    <r>
      <rPr>
        <sz val="10"/>
        <color rgb="FF000000"/>
        <rFont val="ＭＳ 明朝"/>
        <family val="1"/>
      </rPr>
      <t>納付する分担金</t>
    </r>
    <rPh sb="0" eb="2">
      <t>ノウフ</t>
    </rPh>
    <rPh sb="4" eb="7">
      <t>ブンタンキン</t>
    </rPh>
    <phoneticPr fontId="0"/>
  </si>
  <si>
    <r>
      <rPr>
        <sz val="10"/>
        <color rgb="FF000000"/>
        <rFont val="ＭＳ 明朝"/>
        <family val="1"/>
      </rPr>
      <t>備　　　考</t>
    </r>
    <rPh sb="0" eb="1">
      <t>ソナエ</t>
    </rPh>
    <rPh sb="4" eb="5">
      <t>コウ</t>
    </rPh>
    <phoneticPr fontId="0"/>
  </si>
  <si>
    <r>
      <rPr>
        <sz val="10"/>
        <color rgb="FF000000"/>
        <rFont val="ＭＳ 明朝"/>
        <family val="1"/>
      </rPr>
      <t>主たる事務所</t>
    </r>
    <rPh sb="0" eb="1">
      <t>シュ</t>
    </rPh>
    <rPh sb="3" eb="5">
      <t>ジム</t>
    </rPh>
    <rPh sb="5" eb="6">
      <t>ショ</t>
    </rPh>
    <phoneticPr fontId="0"/>
  </si>
  <si>
    <r>
      <rPr>
        <sz val="10"/>
        <color rgb="FF000000"/>
        <rFont val="ＭＳ 明朝"/>
        <family val="1"/>
      </rPr>
      <t>万円</t>
    </r>
    <phoneticPr fontId="0"/>
  </si>
  <si>
    <r>
      <rPr>
        <sz val="10"/>
        <color rgb="FF000000"/>
        <rFont val="ＭＳ 明朝"/>
        <family val="1"/>
      </rPr>
      <t>従たる事務所</t>
    </r>
    <rPh sb="0" eb="1">
      <t>ジュウ</t>
    </rPh>
    <rPh sb="3" eb="5">
      <t>ジム</t>
    </rPh>
    <rPh sb="5" eb="6">
      <t>ショ</t>
    </rPh>
    <phoneticPr fontId="0"/>
  </si>
  <si>
    <r>
      <rPr>
        <sz val="10"/>
        <color rgb="FF000000"/>
        <rFont val="ＭＳ 明朝"/>
        <family val="1"/>
      </rPr>
      <t>万円</t>
    </r>
    <phoneticPr fontId="0"/>
  </si>
  <si>
    <r>
      <rPr>
        <sz val="10"/>
        <color rgb="FF000000"/>
        <rFont val="ＭＳ 明朝"/>
        <family val="1"/>
      </rPr>
      <t>合　　　　計</t>
    </r>
    <rPh sb="0" eb="1">
      <t>ゴウ</t>
    </rPh>
    <rPh sb="5" eb="6">
      <t>ケイ</t>
    </rPh>
    <phoneticPr fontId="0"/>
  </si>
  <si>
    <r>
      <rPr>
        <sz val="10"/>
        <color rgb="FF000000"/>
        <rFont val="ＭＳ 明朝"/>
        <family val="1"/>
      </rPr>
      <t>万円</t>
    </r>
    <phoneticPr fontId="0"/>
  </si>
  <si>
    <r>
      <rPr>
        <sz val="10"/>
        <color rgb="FF000000"/>
        <rFont val="ＭＳ 明朝"/>
        <family val="1"/>
      </rPr>
      <t>　　　当協会では、貴社(殿)の上記の申請を受理いたしますので、下記により納付して下さい。</t>
    </r>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0"/>
  </si>
  <si>
    <r>
      <rPr>
        <sz val="10"/>
        <color rgb="FF000000"/>
        <rFont val="ＭＳ 明朝"/>
        <family val="1"/>
      </rPr>
      <t>　　　なお、下記の期限までに納付のない場合は、受理の決定は効力を失うことを念のため申し</t>
    </r>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0"/>
  </si>
  <si>
    <r>
      <rPr>
        <sz val="10"/>
        <color theme="0"/>
        <rFont val="ＭＳ 明朝"/>
        <family val="1"/>
      </rPr>
      <t>三重県本部</t>
    </r>
    <rPh sb="0" eb="5">
      <t>ミエケンホンブ</t>
    </rPh>
    <phoneticPr fontId="0"/>
  </si>
  <si>
    <r>
      <rPr>
        <sz val="10"/>
        <color rgb="FF000000"/>
        <rFont val="ＭＳ 明朝"/>
        <family val="1"/>
      </rPr>
      <t>　　添えます。</t>
    </r>
    <rPh sb="2" eb="3">
      <t>ソ</t>
    </rPh>
    <phoneticPr fontId="0"/>
  </si>
  <si>
    <r>
      <rPr>
        <sz val="10"/>
        <color rgb="FF000000"/>
        <rFont val="ＭＳ 明朝"/>
        <family val="1"/>
      </rPr>
      <t>記</t>
    </r>
    <rPh sb="0" eb="1">
      <t>キ</t>
    </rPh>
    <phoneticPr fontId="0"/>
  </si>
  <si>
    <r>
      <rPr>
        <sz val="10"/>
        <color rgb="FF000000"/>
        <rFont val="ＭＳ 明朝"/>
        <family val="1"/>
      </rPr>
      <t>　　  １．納付金額： 金　　　　　　　万円</t>
    </r>
    <rPh sb="6" eb="8">
      <t>ノウフ</t>
    </rPh>
    <rPh sb="8" eb="10">
      <t>キンガク</t>
    </rPh>
    <rPh sb="12" eb="13">
      <t>キン</t>
    </rPh>
    <rPh sb="20" eb="22">
      <t>マンエン</t>
    </rPh>
    <phoneticPr fontId="0"/>
  </si>
  <si>
    <r>
      <rPr>
        <sz val="10"/>
        <color rgb="FF000000"/>
        <rFont val="ＭＳ 明朝"/>
        <family val="1"/>
      </rPr>
      <t>　　  ２．納付期限： 令和　　　　年　　　　月　　　　日</t>
    </r>
    <rPh sb="6" eb="8">
      <t>ノウフ</t>
    </rPh>
    <rPh sb="8" eb="10">
      <t>キゲン</t>
    </rPh>
    <rPh sb="12" eb="14">
      <t>レイワ</t>
    </rPh>
    <rPh sb="18" eb="19">
      <t>ネン</t>
    </rPh>
    <rPh sb="23" eb="24">
      <t>ガツ</t>
    </rPh>
    <rPh sb="28" eb="29">
      <t>ニチ</t>
    </rPh>
    <phoneticPr fontId="0"/>
  </si>
  <si>
    <r>
      <rPr>
        <sz val="10"/>
        <color rgb="FF000000"/>
        <rFont val="ＭＳ 明朝"/>
        <family val="1"/>
      </rPr>
      <t xml:space="preserve">  　　　　　　　　　　　　　　　　　　　　　　　 　　年　　　月　　　日</t>
    </r>
    <rPh sb="28" eb="29">
      <t>ネン</t>
    </rPh>
    <rPh sb="32" eb="33">
      <t>ガツ</t>
    </rPh>
    <rPh sb="36" eb="37">
      <t>ヒ</t>
    </rPh>
    <phoneticPr fontId="0"/>
  </si>
  <si>
    <r>
      <rPr>
        <sz val="10"/>
        <color rgb="FF000000"/>
        <rFont val="ＭＳ 明朝"/>
        <family val="1"/>
      </rPr>
      <t>公益社団法人　不動産保証協会</t>
    </r>
    <rPh sb="0" eb="2">
      <t>コウエキ</t>
    </rPh>
    <rPh sb="2" eb="4">
      <t>シャダン</t>
    </rPh>
    <rPh sb="4" eb="6">
      <t>ホウジン</t>
    </rPh>
    <rPh sb="7" eb="10">
      <t>フドウサン</t>
    </rPh>
    <rPh sb="10" eb="12">
      <t>ホショウ</t>
    </rPh>
    <rPh sb="12" eb="14">
      <t>キョウカイ</t>
    </rPh>
    <phoneticPr fontId="0"/>
  </si>
  <si>
    <r>
      <rPr>
        <sz val="10"/>
        <color rgb="FF000000"/>
        <rFont val="ＭＳ 明朝"/>
        <family val="1"/>
      </rPr>
      <t>本 部 長</t>
    </r>
    <rPh sb="0" eb="1">
      <t>ホン</t>
    </rPh>
    <rPh sb="2" eb="3">
      <t>ブ</t>
    </rPh>
    <rPh sb="4" eb="5">
      <t>チョウ</t>
    </rPh>
    <phoneticPr fontId="0"/>
  </si>
  <si>
    <r>
      <rPr>
        <sz val="10"/>
        <color rgb="FF000000"/>
        <rFont val="ＭＳ 明朝"/>
        <family val="1"/>
      </rPr>
      <t>弁済業務</t>
    </r>
    <rPh sb="0" eb="2">
      <t>ベンサイ</t>
    </rPh>
    <rPh sb="2" eb="4">
      <t>ギョウム</t>
    </rPh>
    <phoneticPr fontId="0"/>
  </si>
  <si>
    <r>
      <rPr>
        <sz val="10"/>
        <color rgb="FF000000"/>
        <rFont val="ＭＳ 明朝"/>
        <family val="1"/>
      </rPr>
      <t>副管理役</t>
    </r>
    <rPh sb="0" eb="3">
      <t>フクカンリ</t>
    </rPh>
    <rPh sb="3" eb="4">
      <t>エキ</t>
    </rPh>
    <phoneticPr fontId="0"/>
  </si>
  <si>
    <r>
      <rPr>
        <sz val="10"/>
        <color rgb="FF000000"/>
        <rFont val="ＭＳ 明朝"/>
        <family val="1"/>
      </rPr>
      <t>　　上記分担金を正に領収いたしました。</t>
    </r>
    <rPh sb="2" eb="4">
      <t>ジョウキ</t>
    </rPh>
    <rPh sb="4" eb="7">
      <t>ブンタンキン</t>
    </rPh>
    <rPh sb="8" eb="9">
      <t>マサ</t>
    </rPh>
    <rPh sb="10" eb="12">
      <t>リョウシュウ</t>
    </rPh>
    <phoneticPr fontId="0"/>
  </si>
  <si>
    <r>
      <rPr>
        <sz val="10"/>
        <color rgb="FF000000"/>
        <rFont val="ＭＳ 明朝"/>
        <family val="1"/>
      </rPr>
      <t>　　　　　　　　　　　　　　年　　　月　　　日</t>
    </r>
    <rPh sb="14" eb="15">
      <t>ネン</t>
    </rPh>
    <rPh sb="18" eb="19">
      <t>ガツ</t>
    </rPh>
    <rPh sb="22" eb="23">
      <t>ヒ</t>
    </rPh>
    <phoneticPr fontId="0"/>
  </si>
  <si>
    <r>
      <rPr>
        <sz val="11"/>
        <color rgb="FF000000"/>
        <rFont val="ＭＳ 明朝"/>
        <family val="1"/>
      </rPr>
      <t>公益社団法人</t>
    </r>
    <rPh sb="0" eb="2">
      <t>コウエキ</t>
    </rPh>
    <phoneticPr fontId="0"/>
  </si>
  <si>
    <r>
      <rPr>
        <sz val="12"/>
        <color rgb="FF000000"/>
        <rFont val="ＭＳ 明朝"/>
        <family val="1"/>
      </rPr>
      <t>不動産保証協会</t>
    </r>
    <rPh sb="0" eb="3">
      <t>フドウサン</t>
    </rPh>
    <rPh sb="3" eb="5">
      <t>ホショウ</t>
    </rPh>
    <rPh sb="5" eb="7">
      <t>キョウカイ</t>
    </rPh>
    <phoneticPr fontId="0"/>
  </si>
  <si>
    <r>
      <rPr>
        <sz val="11"/>
        <color rgb="FF000000"/>
        <rFont val="ＭＳ 明朝"/>
        <family val="1"/>
      </rPr>
      <t>理事長</t>
    </r>
    <rPh sb="0" eb="3">
      <t>リジチョウ</t>
    </rPh>
    <phoneticPr fontId="0"/>
  </si>
  <si>
    <r>
      <rPr>
        <sz val="12"/>
        <color rgb="FF000000"/>
        <rFont val="ＭＳ 明朝"/>
        <family val="1"/>
      </rPr>
      <t>個人情報の取扱いについて</t>
    </r>
    <rPh sb="0" eb="2">
      <t>コジン</t>
    </rPh>
    <rPh sb="2" eb="4">
      <t>ジョウホウ</t>
    </rPh>
    <rPh sb="5" eb="7">
      <t>トリアツカ</t>
    </rPh>
    <phoneticPr fontId="0"/>
  </si>
  <si>
    <r>
      <rPr>
        <sz val="8"/>
        <color rgb="FF000000"/>
        <rFont val="ＭＳ 明朝"/>
        <family val="1"/>
      </rPr>
      <t>公益社団法人　全日本不動産協会</t>
    </r>
    <rPh sb="0" eb="2">
      <t>コウエキ</t>
    </rPh>
    <rPh sb="2" eb="4">
      <t>シャダン</t>
    </rPh>
    <rPh sb="4" eb="6">
      <t>ホウジン</t>
    </rPh>
    <rPh sb="7" eb="10">
      <t>ゼンニホン</t>
    </rPh>
    <rPh sb="10" eb="13">
      <t>フドウサン</t>
    </rPh>
    <rPh sb="13" eb="15">
      <t>キョウカイ</t>
    </rPh>
    <phoneticPr fontId="0"/>
  </si>
  <si>
    <r>
      <rPr>
        <sz val="8"/>
        <color rgb="FF000000"/>
        <rFont val="ＭＳ 明朝"/>
        <family val="1"/>
      </rPr>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
    <phoneticPr fontId="0"/>
  </si>
  <si>
    <t>個人情報に対する本会の基本姿勢</t>
  </si>
  <si>
    <r>
      <rPr>
        <sz val="8"/>
        <color rgb="FF000000"/>
        <rFont val="ＭＳ 明朝"/>
        <family val="1"/>
      </rPr>
      <t>　本会は、個人情報保護法の趣旨を尊重し、これを担保するために「個人情報保護方針」「個人情報保護規程」「個人情報保護計画」を定め実行します。</t>
    </r>
    <phoneticPr fontId="0"/>
  </si>
  <si>
    <r>
      <rPr>
        <sz val="8"/>
        <color rgb="FF000000"/>
        <rFont val="ＭＳ 明朝"/>
        <family val="1"/>
      </rPr>
      <t>本会が保有する
個人情報</t>
    </r>
    <phoneticPr fontId="0"/>
  </si>
  <si>
    <t>会員の皆様へ</t>
  </si>
  <si>
    <r>
      <rPr>
        <sz val="8"/>
        <color rgb="FF000000"/>
        <rFont val="ＭＳ 明朝"/>
        <family val="1"/>
      </rPr>
      <t>　本会が保有する個人情報は、入会申込書、各種届出書、レインズ加入申込書、ラビーネット加入申込書、入会金その他の入金情報等です。</t>
    </r>
    <phoneticPr fontId="0"/>
  </si>
  <si>
    <t>一般の皆様へ</t>
  </si>
  <si>
    <r>
      <rPr>
        <sz val="8"/>
        <color rgb="FF000000"/>
        <rFont val="ＭＳ 明朝"/>
        <family val="1"/>
      </rPr>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r>
    <phoneticPr fontId="0"/>
  </si>
  <si>
    <t>個人情報の利用目的</t>
  </si>
  <si>
    <r>
      <rPr>
        <sz val="8"/>
        <color rgb="FF000000"/>
        <rFont val="ＭＳ 明朝"/>
        <family val="1"/>
      </rPr>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r>
    <phoneticPr fontId="0"/>
  </si>
  <si>
    <r>
      <rPr>
        <sz val="8"/>
        <color rgb="FF000000"/>
        <rFont val="ＭＳ 明朝"/>
        <family val="1"/>
      </rPr>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r>
    <phoneticPr fontId="0"/>
  </si>
  <si>
    <r>
      <rPr>
        <sz val="8"/>
        <color rgb="FF000000"/>
        <rFont val="ＭＳ 明朝"/>
        <family val="1"/>
      </rPr>
      <t xml:space="preserve">    個人情報の第三者への提供
　第三者への提供にあたっては、機密保持のための必要な措置を講じます。
　なお、法律の定める場合においては、第三者への個人情報の提供は停止請求ができます。</t>
    </r>
    <phoneticPr fontId="0"/>
  </si>
  <si>
    <r>
      <rPr>
        <sz val="8"/>
        <color rgb="FF000000"/>
        <rFont val="ＭＳ 明朝"/>
        <family val="1"/>
      </rPr>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入会希望事業者情報（商号、代表者氏名、所在地、電話番号、ファックス番号、メールアドレス）を、他の同業者団体へ提供することがあります。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r>
    <phoneticPr fontId="0"/>
  </si>
  <si>
    <t>セキュリティ対策</t>
  </si>
  <si>
    <r>
      <rPr>
        <sz val="8"/>
        <color rgb="FF000000"/>
        <rFont val="ＭＳ 明朝"/>
        <family val="1"/>
      </rPr>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r>
    <phoneticPr fontId="0"/>
  </si>
  <si>
    <t>個人情報処理の外部委託</t>
  </si>
  <si>
    <r>
      <rPr>
        <sz val="8"/>
        <color rgb="FF000000"/>
        <rFont val="ＭＳ 明朝"/>
        <family val="1"/>
      </rPr>
      <t>　本会が利用目的を達成するため必要な範囲内で個人データを外部委託するときは、個人情報の安全管理に必要な契約を締結し、適切な管理・監督を行います。</t>
    </r>
    <phoneticPr fontId="0"/>
  </si>
  <si>
    <t>個人情報の共同利用</t>
  </si>
  <si>
    <r>
      <rPr>
        <sz val="8"/>
        <color rgb="FF000000"/>
        <rFont val="ＭＳ 明朝"/>
        <family val="1"/>
      </rPr>
      <t>　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
　　共同利用者
　　　東京都千代田区紀尾井町３番３０号　全日会館
　　　全日本不動産政治連盟</t>
    </r>
    <rPh sb="32" eb="33">
      <t>オヨ</t>
    </rPh>
    <rPh sb="34" eb="44">
      <t>ゼンニホンフドウサンセイジレンメイ</t>
    </rPh>
    <rPh sb="344" eb="349">
      <t>キョウドウリヨウシャ</t>
    </rPh>
    <rPh sb="353" eb="360">
      <t>トウキョウトチヨダク</t>
    </rPh>
    <rPh sb="360" eb="364">
      <t>キオイマチ</t>
    </rPh>
    <rPh sb="365" eb="366">
      <t>バン</t>
    </rPh>
    <rPh sb="368" eb="369">
      <t>ゴウ</t>
    </rPh>
    <rPh sb="370" eb="374">
      <t>ゼンニチカイカン</t>
    </rPh>
    <rPh sb="378" eb="388">
      <t>ゼンニホンフドウサンセイジレンメイ</t>
    </rPh>
    <phoneticPr fontId="0"/>
  </si>
  <si>
    <r>
      <rPr>
        <sz val="8"/>
        <color rgb="FF000000"/>
        <rFont val="ＭＳ 明朝"/>
        <family val="1"/>
      </rPr>
      <t>個人情報の開示請求及び
訂正、利用停止の方法</t>
    </r>
    <phoneticPr fontId="0"/>
  </si>
  <si>
    <r>
      <rPr>
        <sz val="8"/>
        <color rgb="FF000000"/>
        <rFont val="ＭＳ 明朝"/>
        <family val="1"/>
      </rPr>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
    <rPh sb="24" eb="26">
      <t>ホウレイ</t>
    </rPh>
    <rPh sb="27" eb="29">
      <t>キテイ</t>
    </rPh>
    <rPh sb="32" eb="34">
      <t>カイジ</t>
    </rPh>
    <rPh sb="44" eb="45">
      <t>サダ</t>
    </rPh>
    <rPh sb="51" eb="53">
      <t>バアイ</t>
    </rPh>
    <rPh sb="54" eb="55">
      <t>ノゾ</t>
    </rPh>
    <phoneticPr fontId="0"/>
  </si>
  <si>
    <t>苦情、訂正・利用停止等の申出先</t>
  </si>
  <si>
    <r>
      <rPr>
        <sz val="8"/>
        <color rgb="FF000000"/>
        <rFont val="ＭＳ 明朝"/>
        <family val="1"/>
      </rPr>
      <t>① 苦情・相談窓口　総本部事務局
　　電　話　０３－３２６３－７０３０
　　ＦＡＸ　０３－３２３９－２１９８
② 方法は本会の定めによります。</t>
    </r>
    <phoneticPr fontId="0"/>
  </si>
  <si>
    <t>個人情報の削除・消去</t>
  </si>
  <si>
    <r>
      <rPr>
        <sz val="8"/>
        <color rgb="FF000000"/>
        <rFont val="ＭＳ 明朝"/>
        <family val="1"/>
      </rPr>
      <t>　本会の定める「文書管理規程」に基づき、事前・事後の承諾を得ることなく、個人情報を安全かつ完全に削除・消去します。（ただし、電子データ化された会員情報については、厳重な安全管理のもと一定期間保存します。）</t>
    </r>
    <phoneticPr fontId="0"/>
  </si>
  <si>
    <r>
      <rPr>
        <sz val="8"/>
        <color rgb="FF000000"/>
        <rFont val="ＭＳ 明朝"/>
        <family val="1"/>
      </rPr>
      <t xml:space="preserve">                 本書面についての説明を受け、個人情報の提供・利用について承諾し、本書面の交付を受けました。</t>
    </r>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0"/>
  </si>
  <si>
    <r>
      <rPr>
        <sz val="8"/>
        <color rgb="FF000000"/>
        <rFont val="ＭＳ 明朝"/>
        <family val="1"/>
      </rPr>
      <t>年</t>
    </r>
    <rPh sb="0" eb="1">
      <t>ネン</t>
    </rPh>
    <phoneticPr fontId="0"/>
  </si>
  <si>
    <r>
      <rPr>
        <sz val="8"/>
        <color rgb="FF000000"/>
        <rFont val="ＭＳ 明朝"/>
        <family val="1"/>
      </rPr>
      <t>月</t>
    </r>
    <rPh sb="0" eb="1">
      <t>ツキ</t>
    </rPh>
    <phoneticPr fontId="0"/>
  </si>
  <si>
    <r>
      <rPr>
        <sz val="8"/>
        <color rgb="FF000000"/>
        <rFont val="ＭＳ 明朝"/>
        <family val="1"/>
      </rPr>
      <t>日</t>
    </r>
    <rPh sb="0" eb="1">
      <t>ヒ</t>
    </rPh>
    <phoneticPr fontId="0"/>
  </si>
  <si>
    <r>
      <rPr>
        <sz val="8"/>
        <color rgb="FF000000"/>
        <rFont val="ＭＳ 明朝"/>
        <family val="1"/>
      </rPr>
      <t>住所又は所在地</t>
    </r>
    <rPh sb="0" eb="2">
      <t>ジュウショ</t>
    </rPh>
    <rPh sb="2" eb="3">
      <t>マタ</t>
    </rPh>
    <rPh sb="4" eb="7">
      <t>ショザイチ</t>
    </rPh>
    <phoneticPr fontId="0"/>
  </si>
  <si>
    <r>
      <rPr>
        <sz val="8"/>
        <color rgb="FF000000"/>
        <rFont val="ＭＳ 明朝"/>
        <family val="1"/>
      </rPr>
      <t>商号又は名称</t>
    </r>
    <rPh sb="0" eb="2">
      <t>ショウゴウ</t>
    </rPh>
    <rPh sb="2" eb="3">
      <t>マタ</t>
    </rPh>
    <rPh sb="4" eb="6">
      <t>メイショウ</t>
    </rPh>
    <phoneticPr fontId="0"/>
  </si>
  <si>
    <r>
      <rPr>
        <sz val="8"/>
        <color rgb="FF000000"/>
        <rFont val="ＭＳ 明朝"/>
        <family val="1"/>
      </rPr>
      <t>氏名(代表者)</t>
    </r>
    <rPh sb="0" eb="2">
      <t>シメイ</t>
    </rPh>
    <rPh sb="3" eb="6">
      <t>ダイヒョウシャ</t>
    </rPh>
    <phoneticPr fontId="0"/>
  </si>
  <si>
    <r>
      <rPr>
        <sz val="12"/>
        <color rgb="FF000000"/>
        <rFont val="ＭＳ 明朝"/>
        <family val="1"/>
      </rPr>
      <t>個人情報の取扱いについて</t>
    </r>
    <rPh sb="0" eb="2">
      <t>コジン</t>
    </rPh>
    <rPh sb="2" eb="4">
      <t>ジョウホウ</t>
    </rPh>
    <rPh sb="5" eb="7">
      <t>トリアツカ</t>
    </rPh>
    <phoneticPr fontId="0"/>
  </si>
  <si>
    <r>
      <rPr>
        <sz val="8"/>
        <color rgb="FF000000"/>
        <rFont val="ＭＳ 明朝"/>
        <family val="1"/>
      </rPr>
      <t>公益社団法人　不</t>
    </r>
    <r>
      <rPr>
        <sz val="2"/>
        <color rgb="FF000000"/>
        <rFont val="ＭＳ 明朝"/>
        <family val="1"/>
      </rPr>
      <t xml:space="preserve"> </t>
    </r>
    <r>
      <rPr>
        <sz val="8"/>
        <color rgb="FF000000"/>
        <rFont val="ＭＳ 明朝"/>
        <family val="1"/>
      </rPr>
      <t>動</t>
    </r>
    <r>
      <rPr>
        <sz val="2"/>
        <color rgb="FF000000"/>
        <rFont val="ＭＳ 明朝"/>
        <family val="1"/>
      </rPr>
      <t xml:space="preserve"> </t>
    </r>
    <r>
      <rPr>
        <sz val="8"/>
        <color rgb="FF000000"/>
        <rFont val="ＭＳ 明朝"/>
        <family val="1"/>
      </rPr>
      <t>産</t>
    </r>
    <r>
      <rPr>
        <sz val="2"/>
        <color rgb="FF000000"/>
        <rFont val="ＭＳ 明朝"/>
        <family val="1"/>
      </rPr>
      <t xml:space="preserve"> </t>
    </r>
    <r>
      <rPr>
        <sz val="8"/>
        <color rgb="FF000000"/>
        <rFont val="ＭＳ 明朝"/>
        <family val="1"/>
      </rPr>
      <t>保</t>
    </r>
    <r>
      <rPr>
        <sz val="2"/>
        <color rgb="FF000000"/>
        <rFont val="ＭＳ 明朝"/>
        <family val="1"/>
      </rPr>
      <t xml:space="preserve"> </t>
    </r>
    <r>
      <rPr>
        <sz val="8"/>
        <color rgb="FF000000"/>
        <rFont val="ＭＳ 明朝"/>
        <family val="1"/>
      </rPr>
      <t>証</t>
    </r>
    <r>
      <rPr>
        <sz val="2"/>
        <color rgb="FF000000"/>
        <rFont val="ＭＳ 明朝"/>
        <family val="1"/>
      </rPr>
      <t xml:space="preserve"> </t>
    </r>
    <r>
      <rPr>
        <sz val="8"/>
        <color rgb="FF000000"/>
        <rFont val="ＭＳ 明朝"/>
        <family val="1"/>
      </rPr>
      <t>協</t>
    </r>
    <r>
      <rPr>
        <sz val="2"/>
        <color rgb="FF000000"/>
        <rFont val="ＭＳ 明朝"/>
        <family val="1"/>
      </rPr>
      <t xml:space="preserve"> </t>
    </r>
    <r>
      <rPr>
        <sz val="8"/>
        <color rgb="FF000000"/>
        <rFont val="ＭＳ 明朝"/>
        <family val="1"/>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0"/>
  </si>
  <si>
    <r>
      <rPr>
        <sz val="8"/>
        <color rgb="FF000000"/>
        <rFont val="ＭＳ 明朝"/>
        <family val="1"/>
      </rPr>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
    <phoneticPr fontId="0"/>
  </si>
  <si>
    <r>
      <rPr>
        <sz val="8"/>
        <color rgb="FF000000"/>
        <rFont val="ＭＳ 明朝"/>
        <family val="1"/>
      </rPr>
      <t>　本会は、個人情報保護法の趣旨を尊重し、これを担保するために「個人情報保護方針」「個人情報保護規程」「個人情報保護計画」を定め実行します。</t>
    </r>
    <phoneticPr fontId="0"/>
  </si>
  <si>
    <r>
      <rPr>
        <sz val="8"/>
        <color rgb="FF000000"/>
        <rFont val="ＭＳ 明朝"/>
        <family val="1"/>
      </rPr>
      <t>本会が保有する
個人情報</t>
    </r>
    <phoneticPr fontId="0"/>
  </si>
  <si>
    <r>
      <rPr>
        <sz val="8"/>
        <color rgb="FF000000"/>
        <rFont val="ＭＳ 明朝"/>
        <family val="1"/>
      </rPr>
      <t>会員の皆様へ</t>
    </r>
    <phoneticPr fontId="0"/>
  </si>
  <si>
    <r>
      <rPr>
        <sz val="8"/>
        <color rgb="FF000000"/>
        <rFont val="ＭＳ 明朝"/>
        <family val="1"/>
      </rPr>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r>
    <phoneticPr fontId="0"/>
  </si>
  <si>
    <r>
      <rPr>
        <sz val="8"/>
        <color rgb="FF000000"/>
        <rFont val="ＭＳ 明朝"/>
        <family val="1"/>
      </rPr>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r>
    <phoneticPr fontId="0"/>
  </si>
  <si>
    <r>
      <rPr>
        <sz val="8"/>
        <color rgb="FF000000"/>
        <rFont val="ＭＳ 明朝"/>
        <family val="1"/>
      </rPr>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r>
    <phoneticPr fontId="0"/>
  </si>
  <si>
    <r>
      <rPr>
        <sz val="8"/>
        <color rgb="FF000000"/>
        <rFont val="ＭＳ 明朝"/>
        <family val="1"/>
      </rPr>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r>
    <phoneticPr fontId="0"/>
  </si>
  <si>
    <r>
      <rPr>
        <sz val="8"/>
        <color rgb="FF000000"/>
        <rFont val="ＭＳ 明朝"/>
        <family val="1"/>
      </rPr>
      <t xml:space="preserve">    個人情報の第三者への提供
　第三者への提供にあたっては、機密保持のための必要な措置を講じます。
　なお、法律の定める場合においては、第三者への個人情報の提供は停止請求ができます。</t>
    </r>
    <phoneticPr fontId="0"/>
  </si>
  <si>
    <r>
      <rPr>
        <sz val="8"/>
        <color rgb="FF000000"/>
        <rFont val="ＭＳ 明朝"/>
        <family val="1"/>
      </rPr>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入会希望事業者情報（商号、代表者名、所在地、電話番号、ファックス番号、メールアドレス）を、他の同業者団体へ提供することがあります。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r>
    <phoneticPr fontId="0"/>
  </si>
  <si>
    <r>
      <rPr>
        <sz val="8"/>
        <color rgb="FF000000"/>
        <rFont val="ＭＳ 明朝"/>
        <family val="1"/>
      </rPr>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r>
    <phoneticPr fontId="0"/>
  </si>
  <si>
    <r>
      <rPr>
        <sz val="8"/>
        <color rgb="FF000000"/>
        <rFont val="ＭＳ 明朝"/>
        <family val="1"/>
      </rPr>
      <t>　本会が利用目的を達成するため必要な範囲内で個人データを外部委託するときは、個人情報の安全管理に必要な契約を締結し、適切な管理・監督を行います。</t>
    </r>
    <phoneticPr fontId="0"/>
  </si>
  <si>
    <r>
      <rPr>
        <sz val="8"/>
        <color rgb="FF000000"/>
        <rFont val="ＭＳ 明朝"/>
        <family val="1"/>
      </rPr>
      <t>　本会は、公益社団法人全日本不動産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全日本不動産協会　　　　　　　　　一般社団法人　全国不動産協会
　　共同利用者
　　　東京都千代田区紀尾井町３番３０号　全日会館
　　　全日本不動産政治連盟</t>
    </r>
    <rPh sb="26" eb="33">
      <t>ゼンコクフドウサンキョウカイ</t>
    </rPh>
    <rPh sb="33" eb="34">
      <t>オヨ</t>
    </rPh>
    <rPh sb="35" eb="45">
      <t>ゼンニホンフドウサンセイジレンメイ</t>
    </rPh>
    <rPh sb="345" eb="349">
      <t>キョウドウリヨウ</t>
    </rPh>
    <rPh sb="349" eb="350">
      <t>シャ</t>
    </rPh>
    <rPh sb="354" eb="360">
      <t>トウキョウトチヨダ</t>
    </rPh>
    <rPh sb="360" eb="361">
      <t>ク</t>
    </rPh>
    <rPh sb="361" eb="365">
      <t>キオイマチ</t>
    </rPh>
    <rPh sb="366" eb="367">
      <t>バン</t>
    </rPh>
    <rPh sb="369" eb="370">
      <t>ゴウ</t>
    </rPh>
    <rPh sb="371" eb="375">
      <t>ゼンニチカイカン</t>
    </rPh>
    <rPh sb="379" eb="389">
      <t>ゼンニホンフドウサンセイジレンメイ</t>
    </rPh>
    <phoneticPr fontId="0"/>
  </si>
  <si>
    <r>
      <rPr>
        <sz val="8"/>
        <color rgb="FF000000"/>
        <rFont val="ＭＳ 明朝"/>
        <family val="1"/>
      </rPr>
      <t>個人情報の開示請求及び
訂正、利用停止の方法</t>
    </r>
    <phoneticPr fontId="0"/>
  </si>
  <si>
    <r>
      <rPr>
        <sz val="8"/>
        <color rgb="FF000000"/>
        <rFont val="ＭＳ 明朝"/>
        <family val="1"/>
      </rPr>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
    <rPh sb="24" eb="26">
      <t>ホウレイ</t>
    </rPh>
    <rPh sb="27" eb="29">
      <t>キテイ</t>
    </rPh>
    <rPh sb="32" eb="34">
      <t>カイジ</t>
    </rPh>
    <rPh sb="44" eb="45">
      <t>サダ</t>
    </rPh>
    <rPh sb="51" eb="53">
      <t>バアイ</t>
    </rPh>
    <rPh sb="54" eb="55">
      <t>ノゾ</t>
    </rPh>
    <phoneticPr fontId="0"/>
  </si>
  <si>
    <r>
      <rPr>
        <sz val="8"/>
        <color rgb="FF000000"/>
        <rFont val="ＭＳ 明朝"/>
        <family val="1"/>
      </rPr>
      <t>①苦情・相談窓口　総本部事務局
　　電　話　０３－３２６３－７０５５
　　ＦＡＸ　０３－３２３９－２１５９
②方法は本会の定めによります。</t>
    </r>
    <phoneticPr fontId="0"/>
  </si>
  <si>
    <r>
      <rPr>
        <sz val="8"/>
        <color rgb="FF000000"/>
        <rFont val="ＭＳ 明朝"/>
        <family val="1"/>
      </rPr>
      <t>　本会の定める「文書管理規程」に基づき、事前・事後の承諾を得ることなく、個人情報を安全かつ完全に削除・消去します。（ただし、電子データ化された会員情報については、厳重な安全管理のもと一定期間保存します。）</t>
    </r>
    <phoneticPr fontId="0"/>
  </si>
  <si>
    <r>
      <rPr>
        <sz val="8"/>
        <color rgb="FF000000"/>
        <rFont val="ＭＳ 明朝"/>
        <family val="1"/>
      </rPr>
      <t xml:space="preserve">                 本書面についての説明を受け、個人情報の提供・利用について承諾し、本書面の交付を受けました。</t>
    </r>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0"/>
  </si>
  <si>
    <r>
      <rPr>
        <sz val="8"/>
        <color rgb="FF000000"/>
        <rFont val="ＭＳ 明朝"/>
        <family val="1"/>
      </rPr>
      <t>年</t>
    </r>
    <rPh sb="0" eb="1">
      <t>ネン</t>
    </rPh>
    <phoneticPr fontId="0"/>
  </si>
  <si>
    <r>
      <rPr>
        <sz val="8"/>
        <color rgb="FF000000"/>
        <rFont val="ＭＳ 明朝"/>
        <family val="1"/>
      </rPr>
      <t>月</t>
    </r>
    <rPh sb="0" eb="1">
      <t>ツキ</t>
    </rPh>
    <phoneticPr fontId="0"/>
  </si>
  <si>
    <r>
      <rPr>
        <sz val="8"/>
        <color rgb="FF000000"/>
        <rFont val="ＭＳ 明朝"/>
        <family val="1"/>
      </rPr>
      <t>日</t>
    </r>
    <rPh sb="0" eb="1">
      <t>ヒ</t>
    </rPh>
    <phoneticPr fontId="0"/>
  </si>
  <si>
    <r>
      <rPr>
        <sz val="8"/>
        <color rgb="FF000000"/>
        <rFont val="ＭＳ 明朝"/>
        <family val="1"/>
      </rPr>
      <t>住所又は所在地</t>
    </r>
    <rPh sb="0" eb="2">
      <t>ジュウショ</t>
    </rPh>
    <rPh sb="2" eb="3">
      <t>マタ</t>
    </rPh>
    <rPh sb="4" eb="7">
      <t>ショザイチ</t>
    </rPh>
    <phoneticPr fontId="0"/>
  </si>
  <si>
    <r>
      <rPr>
        <sz val="8"/>
        <color rgb="FF000000"/>
        <rFont val="ＭＳ 明朝"/>
        <family val="1"/>
      </rPr>
      <t>商号又は名称</t>
    </r>
    <rPh sb="0" eb="2">
      <t>ショウゴウ</t>
    </rPh>
    <rPh sb="2" eb="3">
      <t>マタ</t>
    </rPh>
    <rPh sb="4" eb="6">
      <t>メイショウ</t>
    </rPh>
    <phoneticPr fontId="0"/>
  </si>
  <si>
    <r>
      <rPr>
        <sz val="8"/>
        <color rgb="FF000000"/>
        <rFont val="ＭＳ 明朝"/>
        <family val="1"/>
      </rPr>
      <t>氏名(代表者)</t>
    </r>
    <rPh sb="0" eb="2">
      <t>シメイ</t>
    </rPh>
    <rPh sb="3" eb="6">
      <t>ダイヒョウシャ</t>
    </rPh>
    <phoneticPr fontId="0"/>
  </si>
  <si>
    <r>
      <rPr>
        <sz val="11"/>
        <color theme="1"/>
        <rFont val="ＭＳ 明朝"/>
        <family val="1"/>
      </rPr>
      <t>※専任宅地建物取引士が２名以上の場合、記入してください。</t>
    </r>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0"/>
  </si>
  <si>
    <r>
      <rPr>
        <sz val="11"/>
        <color theme="1"/>
        <rFont val="ＭＳ 明朝"/>
        <family val="1"/>
      </rPr>
      <t>※この用紙は必ず入会申込書（主たる事務所）又は入会申込書（従たる事務所）と同時に提出してください。</t>
    </r>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0"/>
  </si>
  <si>
    <r>
      <rPr>
        <b/>
        <sz val="20"/>
        <color indexed="8"/>
        <rFont val="ＭＳ 明朝"/>
        <family val="1"/>
      </rPr>
      <t>専 任 宅 地 建 物 取 引 士 届</t>
    </r>
    <rPh sb="0" eb="1">
      <t>アツム</t>
    </rPh>
    <rPh sb="2" eb="3">
      <t>ニン</t>
    </rPh>
    <rPh sb="4" eb="5">
      <t>タク</t>
    </rPh>
    <rPh sb="6" eb="7">
      <t>チ</t>
    </rPh>
    <rPh sb="8" eb="9">
      <t>ケン</t>
    </rPh>
    <rPh sb="10" eb="11">
      <t>モノ</t>
    </rPh>
    <rPh sb="12" eb="13">
      <t>トリ</t>
    </rPh>
    <rPh sb="14" eb="15">
      <t>イン</t>
    </rPh>
    <rPh sb="16" eb="17">
      <t>シ</t>
    </rPh>
    <rPh sb="18" eb="19">
      <t>トドケ</t>
    </rPh>
    <phoneticPr fontId="0"/>
  </si>
  <si>
    <r>
      <rPr>
        <sz val="11"/>
        <color rgb="FF000000"/>
        <rFont val="ＭＳ 明朝"/>
        <family val="1"/>
      </rPr>
      <t>公益社団法人</t>
    </r>
    <rPh sb="0" eb="2">
      <t>コウエキ</t>
    </rPh>
    <rPh sb="2" eb="6">
      <t>シャダンホウジン</t>
    </rPh>
    <phoneticPr fontId="0"/>
  </si>
  <si>
    <r>
      <rPr>
        <sz val="11"/>
        <color rgb="FF000000"/>
        <rFont val="ＭＳ 明朝"/>
        <family val="1"/>
      </rPr>
      <t>全日本不動産協会</t>
    </r>
    <rPh sb="0" eb="8">
      <t>ゼンニホンフドウサンキョウカイ</t>
    </rPh>
    <phoneticPr fontId="0"/>
  </si>
  <si>
    <r>
      <rPr>
        <sz val="11"/>
        <color rgb="FF000000"/>
        <rFont val="ＭＳ 明朝"/>
        <family val="1"/>
      </rPr>
      <t>殿</t>
    </r>
    <rPh sb="0" eb="1">
      <t>トノ</t>
    </rPh>
    <phoneticPr fontId="0"/>
  </si>
  <si>
    <r>
      <rPr>
        <sz val="11"/>
        <color rgb="FF000000"/>
        <rFont val="ＭＳ 明朝"/>
        <family val="1"/>
      </rPr>
      <t>公益社団法人</t>
    </r>
    <rPh sb="0" eb="2">
      <t>コウエキ</t>
    </rPh>
    <rPh sb="2" eb="4">
      <t>シャダン</t>
    </rPh>
    <rPh sb="4" eb="6">
      <t>ホウジン</t>
    </rPh>
    <phoneticPr fontId="0"/>
  </si>
  <si>
    <r>
      <rPr>
        <sz val="11"/>
        <color rgb="FF000000"/>
        <rFont val="ＭＳ 明朝"/>
        <family val="1"/>
      </rPr>
      <t>不動産保証協会</t>
    </r>
    <rPh sb="0" eb="7">
      <t>フドウサンホショウキョウカイ</t>
    </rPh>
    <phoneticPr fontId="0"/>
  </si>
  <si>
    <r>
      <rPr>
        <sz val="11"/>
        <color rgb="FF000000"/>
        <rFont val="ＭＳ 明朝"/>
        <family val="1"/>
      </rPr>
      <t>記入日</t>
    </r>
    <rPh sb="0" eb="2">
      <t>キニュウ</t>
    </rPh>
    <rPh sb="2" eb="3">
      <t>ビ</t>
    </rPh>
    <phoneticPr fontId="0"/>
  </si>
  <si>
    <r>
      <rPr>
        <sz val="11"/>
        <color rgb="FF000000"/>
        <rFont val="ＭＳ 明朝"/>
        <family val="1"/>
      </rPr>
      <t>令和</t>
    </r>
    <rPh sb="0" eb="1">
      <t>レイ</t>
    </rPh>
    <rPh sb="1" eb="2">
      <t>カズ</t>
    </rPh>
    <phoneticPr fontId="0"/>
  </si>
  <si>
    <r>
      <rPr>
        <sz val="11"/>
        <color rgb="FF000000"/>
        <rFont val="ＭＳ 明朝"/>
        <family val="1"/>
      </rPr>
      <t>年</t>
    </r>
    <rPh sb="0" eb="1">
      <t>ネン</t>
    </rPh>
    <phoneticPr fontId="0"/>
  </si>
  <si>
    <r>
      <rPr>
        <sz val="11"/>
        <color rgb="FF000000"/>
        <rFont val="ＭＳ 明朝"/>
        <family val="1"/>
      </rPr>
      <t>月</t>
    </r>
    <rPh sb="0" eb="1">
      <t>ガツ</t>
    </rPh>
    <phoneticPr fontId="0"/>
  </si>
  <si>
    <r>
      <rPr>
        <sz val="11"/>
        <color rgb="FF000000"/>
        <rFont val="ＭＳ 明朝"/>
        <family val="1"/>
      </rPr>
      <t>日</t>
    </r>
    <rPh sb="0" eb="1">
      <t>ニチ</t>
    </rPh>
    <phoneticPr fontId="0"/>
  </si>
  <si>
    <r>
      <rPr>
        <sz val="11"/>
        <color rgb="FF000000"/>
        <rFont val="ＭＳ 明朝"/>
        <family val="1"/>
      </rPr>
      <t>免許証番号</t>
    </r>
    <rPh sb="0" eb="3">
      <t>メンキョショウ</t>
    </rPh>
    <rPh sb="3" eb="5">
      <t>バンゴウ</t>
    </rPh>
    <phoneticPr fontId="0"/>
  </si>
  <si>
    <r>
      <rPr>
        <sz val="11"/>
        <color rgb="FF000000"/>
        <rFont val="ＭＳ 明朝"/>
        <family val="1"/>
      </rPr>
      <t>(</t>
    </r>
    <phoneticPr fontId="0"/>
  </si>
  <si>
    <r>
      <rPr>
        <sz val="11"/>
        <color rgb="FF000000"/>
        <rFont val="ＭＳ 明朝"/>
        <family val="1"/>
      </rPr>
      <t>)</t>
    </r>
    <phoneticPr fontId="0"/>
  </si>
  <si>
    <r>
      <rPr>
        <sz val="11"/>
        <color rgb="FF000000"/>
        <rFont val="ＭＳ 明朝"/>
        <family val="1"/>
      </rPr>
      <t>第</t>
    </r>
    <rPh sb="0" eb="1">
      <t>ダイ</t>
    </rPh>
    <phoneticPr fontId="0"/>
  </si>
  <si>
    <r>
      <rPr>
        <sz val="11"/>
        <color rgb="FF000000"/>
        <rFont val="ＭＳ 明朝"/>
        <family val="1"/>
      </rPr>
      <t>号</t>
    </r>
    <rPh sb="0" eb="1">
      <t>ゴウ</t>
    </rPh>
    <phoneticPr fontId="0"/>
  </si>
  <si>
    <r>
      <rPr>
        <sz val="11"/>
        <color rgb="FF000000"/>
        <rFont val="ＭＳ ゴシック"/>
        <family val="3"/>
      </rPr>
      <t>国土交通大臣</t>
    </r>
    <rPh sb="0" eb="2">
      <t>コクド</t>
    </rPh>
    <rPh sb="2" eb="4">
      <t>コウツウ</t>
    </rPh>
    <rPh sb="4" eb="6">
      <t>ダイジン</t>
    </rPh>
    <phoneticPr fontId="0"/>
  </si>
  <si>
    <r>
      <rPr>
        <sz val="11"/>
        <color rgb="FF000000"/>
        <rFont val="ＭＳ ゴシック"/>
        <family val="3"/>
      </rPr>
      <t>▼選択</t>
    </r>
    <rPh sb="0" eb="3">
      <t>キゴウセンタク</t>
    </rPh>
    <phoneticPr fontId="0"/>
  </si>
  <si>
    <r>
      <rPr>
        <sz val="11"/>
        <color rgb="FF000000"/>
        <rFont val="ＭＳ ゴシック"/>
        <family val="3"/>
      </rPr>
      <t>▼選択</t>
    </r>
    <rPh sb="0" eb="3">
      <t>キゴウセンタク</t>
    </rPh>
    <phoneticPr fontId="0"/>
  </si>
  <si>
    <r>
      <rPr>
        <sz val="11"/>
        <color theme="1"/>
        <rFont val="ＭＳ ゴシック"/>
        <family val="3"/>
      </rPr>
      <t>北海道知事（石狩）</t>
    </r>
    <rPh sb="0" eb="3">
      <t>ホッカイドウ</t>
    </rPh>
    <rPh sb="3" eb="5">
      <t>チジ</t>
    </rPh>
    <rPh sb="6" eb="8">
      <t>イシカリ</t>
    </rPh>
    <phoneticPr fontId="0"/>
  </si>
  <si>
    <r>
      <rPr>
        <sz val="11"/>
        <color theme="1"/>
        <rFont val="ＭＳ ゴシック"/>
        <family val="3"/>
      </rPr>
      <t>北海道（石狩）</t>
    </r>
    <rPh sb="0" eb="3">
      <t>ホッカイドウ</t>
    </rPh>
    <rPh sb="4" eb="6">
      <t>イシカリ</t>
    </rPh>
    <phoneticPr fontId="0"/>
  </si>
  <si>
    <r>
      <rPr>
        <sz val="11"/>
        <color rgb="FF000000"/>
        <rFont val="ＭＳ ゴシック"/>
        <family val="3"/>
      </rPr>
      <t>国土交通大臣</t>
    </r>
    <rPh sb="0" eb="2">
      <t>コクド</t>
    </rPh>
    <rPh sb="2" eb="4">
      <t>コウツウ</t>
    </rPh>
    <rPh sb="4" eb="6">
      <t>ダイジン</t>
    </rPh>
    <phoneticPr fontId="0"/>
  </si>
  <si>
    <r>
      <rPr>
        <sz val="11"/>
        <color theme="1"/>
        <rFont val="ＭＳ ゴシック"/>
        <family val="3"/>
      </rPr>
      <t>北海道知事（渡島）</t>
    </r>
    <rPh sb="0" eb="3">
      <t>ホッカイドウ</t>
    </rPh>
    <rPh sb="3" eb="5">
      <t>チジ</t>
    </rPh>
    <rPh sb="6" eb="7">
      <t>ワタリ</t>
    </rPh>
    <rPh sb="7" eb="8">
      <t>シマ</t>
    </rPh>
    <phoneticPr fontId="0"/>
  </si>
  <si>
    <r>
      <rPr>
        <sz val="11"/>
        <color theme="1"/>
        <rFont val="ＭＳ ゴシック"/>
        <family val="3"/>
      </rPr>
      <t>北海道（渡島）</t>
    </r>
    <rPh sb="0" eb="3">
      <t>ホッカイドウ</t>
    </rPh>
    <rPh sb="4" eb="5">
      <t>ワタリ</t>
    </rPh>
    <rPh sb="5" eb="6">
      <t>シマ</t>
    </rPh>
    <phoneticPr fontId="0"/>
  </si>
  <si>
    <r>
      <rPr>
        <sz val="11"/>
        <color theme="1"/>
        <rFont val="ＭＳ ゴシック"/>
        <family val="3"/>
      </rPr>
      <t>北海道知事（石狩）</t>
    </r>
    <rPh sb="0" eb="3">
      <t>ホッカイドウ</t>
    </rPh>
    <rPh sb="3" eb="5">
      <t>チジ</t>
    </rPh>
    <rPh sb="6" eb="8">
      <t>イシカリ</t>
    </rPh>
    <phoneticPr fontId="0"/>
  </si>
  <si>
    <r>
      <rPr>
        <sz val="11"/>
        <color rgb="FF000000"/>
        <rFont val="ＭＳ 明朝"/>
        <family val="1"/>
      </rPr>
      <t>主たる事務所の商号又は名称</t>
    </r>
    <rPh sb="0" eb="1">
      <t>シュ</t>
    </rPh>
    <rPh sb="3" eb="6">
      <t>ジムショ</t>
    </rPh>
    <rPh sb="7" eb="9">
      <t>ショウゴウ</t>
    </rPh>
    <rPh sb="9" eb="10">
      <t>マタ</t>
    </rPh>
    <rPh sb="11" eb="13">
      <t>メイショウ</t>
    </rPh>
    <phoneticPr fontId="0"/>
  </si>
  <si>
    <r>
      <rPr>
        <sz val="11"/>
        <color theme="1"/>
        <rFont val="ＭＳ ゴシック"/>
        <family val="3"/>
      </rPr>
      <t>北海道（檜山）</t>
    </r>
    <phoneticPr fontId="0"/>
  </si>
  <si>
    <r>
      <rPr>
        <sz val="11"/>
        <color theme="1"/>
        <rFont val="ＭＳ ゴシック"/>
        <family val="3"/>
      </rPr>
      <t>北海道知事（渡島）</t>
    </r>
    <rPh sb="0" eb="3">
      <t>ホッカイドウ</t>
    </rPh>
    <rPh sb="3" eb="5">
      <t>チジ</t>
    </rPh>
    <rPh sb="6" eb="7">
      <t>ワタリ</t>
    </rPh>
    <rPh sb="7" eb="8">
      <t>シマ</t>
    </rPh>
    <phoneticPr fontId="0"/>
  </si>
  <si>
    <r>
      <rPr>
        <sz val="11"/>
        <color theme="1"/>
        <rFont val="ＭＳ ゴシック"/>
        <family val="3"/>
      </rPr>
      <t>北海道知事（後志）</t>
    </r>
    <rPh sb="0" eb="3">
      <t>ホッカイドウ</t>
    </rPh>
    <rPh sb="6" eb="7">
      <t>アト</t>
    </rPh>
    <rPh sb="7" eb="8">
      <t>ココロザシ</t>
    </rPh>
    <phoneticPr fontId="0"/>
  </si>
  <si>
    <r>
      <rPr>
        <sz val="11"/>
        <color theme="1"/>
        <rFont val="ＭＳ ゴシック"/>
        <family val="3"/>
      </rPr>
      <t>北海道（後志）</t>
    </r>
    <rPh sb="0" eb="3">
      <t>ホッカイドウ</t>
    </rPh>
    <rPh sb="4" eb="5">
      <t>アト</t>
    </rPh>
    <rPh sb="5" eb="6">
      <t>ココロザシ</t>
    </rPh>
    <phoneticPr fontId="0"/>
  </si>
  <si>
    <r>
      <rPr>
        <sz val="11"/>
        <color theme="1"/>
        <rFont val="ＭＳ ゴシック"/>
        <family val="3"/>
      </rPr>
      <t>北海道知事（空知）</t>
    </r>
    <rPh sb="0" eb="3">
      <t>ホッカイドウ</t>
    </rPh>
    <rPh sb="6" eb="8">
      <t>ソラチ</t>
    </rPh>
    <phoneticPr fontId="0"/>
  </si>
  <si>
    <r>
      <rPr>
        <sz val="11"/>
        <color theme="1"/>
        <rFont val="ＭＳ ゴシック"/>
        <family val="3"/>
      </rPr>
      <t>北海道（空知）</t>
    </r>
    <rPh sb="0" eb="3">
      <t>ホッカイドウ</t>
    </rPh>
    <rPh sb="4" eb="6">
      <t>ソラチ</t>
    </rPh>
    <phoneticPr fontId="0"/>
  </si>
  <si>
    <r>
      <rPr>
        <sz val="11"/>
        <color theme="1"/>
        <rFont val="ＭＳ ゴシック"/>
        <family val="3"/>
      </rPr>
      <t>北海道知事（後志）</t>
    </r>
    <rPh sb="0" eb="3">
      <t>ホッカイドウ</t>
    </rPh>
    <rPh sb="6" eb="7">
      <t>アト</t>
    </rPh>
    <rPh sb="7" eb="8">
      <t>ココロザシ</t>
    </rPh>
    <phoneticPr fontId="0"/>
  </si>
  <si>
    <r>
      <rPr>
        <sz val="11"/>
        <color theme="1"/>
        <rFont val="ＭＳ 明朝"/>
        <family val="1"/>
      </rPr>
      <t xml:space="preserve">従たる事務所の名称
</t>
    </r>
    <r>
      <rPr>
        <sz val="6"/>
        <color indexed="8"/>
        <rFont val="ＭＳ 明朝"/>
        <family val="1"/>
      </rPr>
      <t>(※支店の場合記入）</t>
    </r>
    <rPh sb="0" eb="1">
      <t>ジュウ</t>
    </rPh>
    <rPh sb="3" eb="6">
      <t>ジムショ</t>
    </rPh>
    <rPh sb="7" eb="9">
      <t>メイショウ</t>
    </rPh>
    <rPh sb="12" eb="14">
      <t>シテン</t>
    </rPh>
    <rPh sb="15" eb="17">
      <t>バアイ</t>
    </rPh>
    <rPh sb="17" eb="19">
      <t>キニュウ</t>
    </rPh>
    <phoneticPr fontId="0"/>
  </si>
  <si>
    <r>
      <rPr>
        <sz val="11"/>
        <color theme="1"/>
        <rFont val="ＭＳ ゴシック"/>
        <family val="3"/>
      </rPr>
      <t>北海道知事（上川）</t>
    </r>
    <rPh sb="0" eb="3">
      <t>ホッカイドウ</t>
    </rPh>
    <rPh sb="6" eb="8">
      <t>ウエカワ</t>
    </rPh>
    <phoneticPr fontId="0"/>
  </si>
  <si>
    <r>
      <rPr>
        <sz val="11"/>
        <color theme="1"/>
        <rFont val="ＭＳ ゴシック"/>
        <family val="3"/>
      </rPr>
      <t>北海道（上川）</t>
    </r>
    <rPh sb="0" eb="3">
      <t>ホッカイドウ</t>
    </rPh>
    <rPh sb="4" eb="6">
      <t>ウエカワ</t>
    </rPh>
    <phoneticPr fontId="0"/>
  </si>
  <si>
    <r>
      <rPr>
        <sz val="11"/>
        <color theme="1"/>
        <rFont val="ＭＳ ゴシック"/>
        <family val="3"/>
      </rPr>
      <t>北海道知事（空知）</t>
    </r>
    <rPh sb="0" eb="3">
      <t>ホッカイドウ</t>
    </rPh>
    <rPh sb="6" eb="8">
      <t>ソラチ</t>
    </rPh>
    <phoneticPr fontId="0"/>
  </si>
  <si>
    <r>
      <rPr>
        <sz val="11"/>
        <color theme="1"/>
        <rFont val="ＭＳ ゴシック"/>
        <family val="3"/>
      </rPr>
      <t>北海道（留萌）</t>
    </r>
    <phoneticPr fontId="0"/>
  </si>
  <si>
    <r>
      <rPr>
        <sz val="11"/>
        <color theme="1"/>
        <rFont val="ＭＳ ゴシック"/>
        <family val="3"/>
      </rPr>
      <t>北海道知事（上川）</t>
    </r>
    <rPh sb="0" eb="3">
      <t>ホッカイドウ</t>
    </rPh>
    <rPh sb="6" eb="8">
      <t>ウエカワ</t>
    </rPh>
    <phoneticPr fontId="0"/>
  </si>
  <si>
    <r>
      <rPr>
        <sz val="11"/>
        <color theme="1"/>
        <rFont val="ＭＳ ゴシック"/>
        <family val="3"/>
      </rPr>
      <t>北海道知事（宗谷）</t>
    </r>
    <rPh sb="0" eb="3">
      <t>ホッカイドウ</t>
    </rPh>
    <rPh sb="6" eb="8">
      <t>ソウヤ</t>
    </rPh>
    <phoneticPr fontId="0"/>
  </si>
  <si>
    <r>
      <rPr>
        <sz val="11"/>
        <color theme="1"/>
        <rFont val="ＭＳ ゴシック"/>
        <family val="3"/>
      </rPr>
      <t>北海道（宗谷）</t>
    </r>
    <rPh sb="0" eb="3">
      <t>ホッカイドウ</t>
    </rPh>
    <rPh sb="4" eb="6">
      <t>ソウヤ</t>
    </rPh>
    <phoneticPr fontId="0"/>
  </si>
  <si>
    <r>
      <rPr>
        <sz val="11"/>
        <color theme="1"/>
        <rFont val="ＭＳ 明朝"/>
        <family val="1"/>
      </rPr>
      <t>専　　任　　宅地建物　　取 引 士</t>
    </r>
    <rPh sb="0" eb="1">
      <t>セン</t>
    </rPh>
    <rPh sb="3" eb="4">
      <t>ニン</t>
    </rPh>
    <rPh sb="6" eb="8">
      <t>タクチ</t>
    </rPh>
    <rPh sb="8" eb="10">
      <t>タテモノ</t>
    </rPh>
    <rPh sb="12" eb="13">
      <t>トリ</t>
    </rPh>
    <rPh sb="14" eb="15">
      <t>イン</t>
    </rPh>
    <rPh sb="16" eb="17">
      <t>シ</t>
    </rPh>
    <phoneticPr fontId="0"/>
  </si>
  <si>
    <r>
      <rPr>
        <sz val="8"/>
        <color theme="1"/>
        <rFont val="ＭＳ 明朝"/>
        <family val="1"/>
      </rPr>
      <t>フリガナ</t>
    </r>
    <phoneticPr fontId="0"/>
  </si>
  <si>
    <r>
      <rPr>
        <sz val="11"/>
        <color theme="1"/>
        <rFont val="ＭＳ ゴシック"/>
        <family val="3"/>
      </rPr>
      <t>北海道知事（網走）</t>
    </r>
    <rPh sb="0" eb="3">
      <t>ホッカイドウ</t>
    </rPh>
    <rPh sb="6" eb="8">
      <t>アバシリ</t>
    </rPh>
    <phoneticPr fontId="0"/>
  </si>
  <si>
    <r>
      <rPr>
        <sz val="11"/>
        <color theme="1"/>
        <rFont val="ＭＳ ゴシック"/>
        <family val="3"/>
      </rPr>
      <t>北海道（網走）</t>
    </r>
    <rPh sb="0" eb="3">
      <t>ホッカイドウ</t>
    </rPh>
    <rPh sb="4" eb="6">
      <t>アバシリ</t>
    </rPh>
    <phoneticPr fontId="0"/>
  </si>
  <si>
    <r>
      <rPr>
        <sz val="11"/>
        <color theme="1"/>
        <rFont val="ＭＳ ゴシック"/>
        <family val="3"/>
      </rPr>
      <t>北海道知事（宗谷）</t>
    </r>
    <rPh sb="0" eb="3">
      <t>ホッカイドウ</t>
    </rPh>
    <rPh sb="6" eb="8">
      <t>ソウヤ</t>
    </rPh>
    <phoneticPr fontId="0"/>
  </si>
  <si>
    <r>
      <rPr>
        <sz val="11"/>
        <color theme="1"/>
        <rFont val="ＭＳ ゴシック"/>
        <family val="3"/>
      </rPr>
      <t>北海道知事（胆振）</t>
    </r>
    <rPh sb="0" eb="3">
      <t>ホッカイドウ</t>
    </rPh>
    <rPh sb="6" eb="7">
      <t>タン</t>
    </rPh>
    <rPh sb="7" eb="8">
      <t>シン</t>
    </rPh>
    <phoneticPr fontId="0"/>
  </si>
  <si>
    <r>
      <rPr>
        <sz val="11"/>
        <color theme="1"/>
        <rFont val="ＭＳ ゴシック"/>
        <family val="3"/>
      </rPr>
      <t>北海道（胆振）</t>
    </r>
    <rPh sb="0" eb="3">
      <t>ホッカイドウ</t>
    </rPh>
    <rPh sb="4" eb="5">
      <t>タン</t>
    </rPh>
    <rPh sb="5" eb="6">
      <t>シン</t>
    </rPh>
    <phoneticPr fontId="0"/>
  </si>
  <si>
    <r>
      <rPr>
        <sz val="11"/>
        <color theme="1"/>
        <rFont val="ＭＳ ゴシック"/>
        <family val="3"/>
      </rPr>
      <t>北海道知事（網走）</t>
    </r>
    <rPh sb="0" eb="3">
      <t>ホッカイドウ</t>
    </rPh>
    <rPh sb="6" eb="8">
      <t>アバシリ</t>
    </rPh>
    <phoneticPr fontId="0"/>
  </si>
  <si>
    <r>
      <rPr>
        <sz val="11"/>
        <color theme="1"/>
        <rFont val="ＭＳ 明朝"/>
        <family val="1"/>
      </rPr>
      <t>氏　名</t>
    </r>
    <rPh sb="0" eb="1">
      <t>シ</t>
    </rPh>
    <rPh sb="2" eb="3">
      <t>メイ</t>
    </rPh>
    <phoneticPr fontId="0"/>
  </si>
  <si>
    <r>
      <rPr>
        <sz val="11"/>
        <color theme="1"/>
        <rFont val="ＭＳ ゴシック"/>
        <family val="3"/>
      </rPr>
      <t>北海道知事（日高）</t>
    </r>
    <rPh sb="0" eb="3">
      <t>ホッカイドウ</t>
    </rPh>
    <rPh sb="6" eb="8">
      <t>ヒダカ</t>
    </rPh>
    <phoneticPr fontId="0"/>
  </si>
  <si>
    <r>
      <rPr>
        <sz val="11"/>
        <color theme="1"/>
        <rFont val="ＭＳ ゴシック"/>
        <family val="3"/>
      </rPr>
      <t>北海道（日高）</t>
    </r>
    <rPh sb="0" eb="3">
      <t>ホッカイドウ</t>
    </rPh>
    <rPh sb="4" eb="6">
      <t>ヒダカ</t>
    </rPh>
    <phoneticPr fontId="0"/>
  </si>
  <si>
    <r>
      <rPr>
        <sz val="11"/>
        <color theme="1"/>
        <rFont val="ＭＳ ゴシック"/>
        <family val="3"/>
      </rPr>
      <t>北海道知事（胆振）</t>
    </r>
    <rPh sb="0" eb="3">
      <t>ホッカイドウ</t>
    </rPh>
    <rPh sb="6" eb="7">
      <t>タン</t>
    </rPh>
    <rPh sb="7" eb="8">
      <t>シン</t>
    </rPh>
    <phoneticPr fontId="0"/>
  </si>
  <si>
    <r>
      <rPr>
        <sz val="11"/>
        <color theme="1"/>
        <rFont val="ＭＳ ゴシック"/>
        <family val="3"/>
      </rPr>
      <t>北海道知事（十勝）</t>
    </r>
    <rPh sb="0" eb="3">
      <t>ホッカイドウ</t>
    </rPh>
    <rPh sb="6" eb="8">
      <t>トカチ</t>
    </rPh>
    <phoneticPr fontId="0"/>
  </si>
  <si>
    <r>
      <rPr>
        <sz val="11"/>
        <color theme="1"/>
        <rFont val="ＭＳ ゴシック"/>
        <family val="3"/>
      </rPr>
      <t>北海道（十勝）</t>
    </r>
    <rPh sb="0" eb="3">
      <t>ホッカイドウ</t>
    </rPh>
    <rPh sb="4" eb="6">
      <t>トカチ</t>
    </rPh>
    <phoneticPr fontId="0"/>
  </si>
  <si>
    <r>
      <rPr>
        <sz val="11"/>
        <color theme="1"/>
        <rFont val="ＭＳ ゴシック"/>
        <family val="3"/>
      </rPr>
      <t>北海道知事（日高）</t>
    </r>
    <rPh sb="0" eb="3">
      <t>ホッカイドウ</t>
    </rPh>
    <rPh sb="6" eb="8">
      <t>ヒダカ</t>
    </rPh>
    <phoneticPr fontId="0"/>
  </si>
  <si>
    <r>
      <rPr>
        <sz val="11"/>
        <color theme="1"/>
        <rFont val="ＭＳ ゴシック"/>
        <family val="3"/>
      </rPr>
      <t>北海道知事（釧路）</t>
    </r>
    <rPh sb="0" eb="3">
      <t>ホッカイドウ</t>
    </rPh>
    <rPh sb="6" eb="8">
      <t>クシロ</t>
    </rPh>
    <phoneticPr fontId="0"/>
  </si>
  <si>
    <r>
      <rPr>
        <sz val="11"/>
        <color theme="1"/>
        <rFont val="ＭＳ ゴシック"/>
        <family val="3"/>
      </rPr>
      <t>北海道（釧路）</t>
    </r>
    <rPh sb="0" eb="3">
      <t>ホッカイドウ</t>
    </rPh>
    <rPh sb="4" eb="6">
      <t>クシロ</t>
    </rPh>
    <phoneticPr fontId="0"/>
  </si>
  <si>
    <r>
      <rPr>
        <sz val="11"/>
        <color theme="1"/>
        <rFont val="ＭＳ ゴシック"/>
        <family val="3"/>
      </rPr>
      <t>北海道知事（十勝）</t>
    </r>
    <rPh sb="0" eb="3">
      <t>ホッカイドウ</t>
    </rPh>
    <rPh sb="6" eb="8">
      <t>トカチ</t>
    </rPh>
    <phoneticPr fontId="0"/>
  </si>
  <si>
    <r>
      <rPr>
        <sz val="11"/>
        <color theme="1"/>
        <rFont val="ＭＳ 明朝"/>
        <family val="1"/>
      </rPr>
      <t>現住所</t>
    </r>
    <rPh sb="0" eb="3">
      <t>ゲンジュウショ</t>
    </rPh>
    <phoneticPr fontId="0"/>
  </si>
  <si>
    <r>
      <rPr>
        <sz val="9"/>
        <color rgb="FF000000"/>
        <rFont val="ＭＳ 明朝"/>
        <family val="1"/>
      </rPr>
      <t>〒</t>
    </r>
    <phoneticPr fontId="0"/>
  </si>
  <si>
    <r>
      <rPr>
        <sz val="11"/>
        <color rgb="FF000000"/>
        <rFont val="ＭＳ 明朝"/>
        <family val="1"/>
      </rPr>
      <t>－</t>
    </r>
    <phoneticPr fontId="0"/>
  </si>
  <si>
    <r>
      <rPr>
        <sz val="11"/>
        <color theme="1"/>
        <rFont val="ＭＳ ゴシック"/>
        <family val="3"/>
      </rPr>
      <t>北海道知事（根室）</t>
    </r>
    <rPh sb="0" eb="3">
      <t>ホッカイドウ</t>
    </rPh>
    <rPh sb="6" eb="8">
      <t>ネムロ</t>
    </rPh>
    <phoneticPr fontId="0"/>
  </si>
  <si>
    <r>
      <rPr>
        <sz val="11"/>
        <color theme="1"/>
        <rFont val="ＭＳ ゴシック"/>
        <family val="3"/>
      </rPr>
      <t>北海道（根室）</t>
    </r>
    <rPh sb="0" eb="3">
      <t>ホッカイドウ</t>
    </rPh>
    <rPh sb="4" eb="6">
      <t>ネムロ</t>
    </rPh>
    <phoneticPr fontId="0"/>
  </si>
  <si>
    <r>
      <rPr>
        <sz val="11"/>
        <color theme="1"/>
        <rFont val="ＭＳ ゴシック"/>
        <family val="3"/>
      </rPr>
      <t>北海道知事（釧路）</t>
    </r>
    <rPh sb="0" eb="3">
      <t>ホッカイドウ</t>
    </rPh>
    <rPh sb="6" eb="8">
      <t>クシロ</t>
    </rPh>
    <phoneticPr fontId="0"/>
  </si>
  <si>
    <r>
      <rPr>
        <sz val="11"/>
        <color theme="1"/>
        <rFont val="ＭＳ ゴシック"/>
        <family val="3"/>
      </rPr>
      <t>北海道知事（オホ）</t>
    </r>
    <rPh sb="0" eb="3">
      <t>ホッカイドウ</t>
    </rPh>
    <phoneticPr fontId="0"/>
  </si>
  <si>
    <r>
      <rPr>
        <sz val="11"/>
        <color theme="1"/>
        <rFont val="ＭＳ ゴシック"/>
        <family val="3"/>
      </rPr>
      <t>北海道（オホ）</t>
    </r>
    <rPh sb="0" eb="3">
      <t>ホッカイドウ</t>
    </rPh>
    <phoneticPr fontId="0"/>
  </si>
  <si>
    <r>
      <rPr>
        <sz val="11"/>
        <color theme="1"/>
        <rFont val="ＭＳ ゴシック"/>
        <family val="3"/>
      </rPr>
      <t>北海道知事（根室）</t>
    </r>
    <rPh sb="0" eb="3">
      <t>ホッカイドウ</t>
    </rPh>
    <rPh sb="6" eb="8">
      <t>ネムロ</t>
    </rPh>
    <phoneticPr fontId="0"/>
  </si>
  <si>
    <r>
      <rPr>
        <sz val="11"/>
        <color theme="1"/>
        <rFont val="ＭＳ ゴシック"/>
        <family val="3"/>
      </rPr>
      <t>青森県</t>
    </r>
    <phoneticPr fontId="0"/>
  </si>
  <si>
    <r>
      <rPr>
        <sz val="11"/>
        <color theme="1"/>
        <rFont val="ＭＳ ゴシック"/>
        <family val="3"/>
      </rPr>
      <t>北海道知事（オホ）</t>
    </r>
    <rPh sb="0" eb="3">
      <t>ホッカイドウ</t>
    </rPh>
    <phoneticPr fontId="0"/>
  </si>
  <si>
    <r>
      <rPr>
        <sz val="11"/>
        <color theme="1"/>
        <rFont val="ＭＳ ゴシック"/>
        <family val="3"/>
      </rPr>
      <t>岩手県</t>
    </r>
    <phoneticPr fontId="0"/>
  </si>
  <si>
    <r>
      <rPr>
        <sz val="11"/>
        <color theme="1"/>
        <rFont val="ＭＳ 明朝"/>
        <family val="1"/>
      </rPr>
      <t>登録番号</t>
    </r>
    <rPh sb="0" eb="2">
      <t>トウロク</t>
    </rPh>
    <rPh sb="2" eb="4">
      <t>バンゴウ</t>
    </rPh>
    <phoneticPr fontId="0"/>
  </si>
  <si>
    <r>
      <rPr>
        <sz val="11"/>
        <color rgb="FF000000"/>
        <rFont val="ＭＳ 明朝"/>
        <family val="1"/>
      </rPr>
      <t>(</t>
    </r>
    <phoneticPr fontId="0"/>
  </si>
  <si>
    <r>
      <rPr>
        <sz val="11"/>
        <color rgb="FF000000"/>
        <rFont val="ＭＳ 明朝"/>
        <family val="1"/>
      </rPr>
      <t>)</t>
    </r>
    <phoneticPr fontId="0"/>
  </si>
  <si>
    <r>
      <rPr>
        <sz val="11"/>
        <color rgb="FF000000"/>
        <rFont val="ＭＳ 明朝"/>
        <family val="1"/>
      </rPr>
      <t>第</t>
    </r>
    <rPh sb="0" eb="1">
      <t>ダイ</t>
    </rPh>
    <phoneticPr fontId="0"/>
  </si>
  <si>
    <r>
      <rPr>
        <sz val="11"/>
        <color rgb="FF000000"/>
        <rFont val="ＭＳ 明朝"/>
        <family val="1"/>
      </rPr>
      <t>号</t>
    </r>
    <rPh sb="0" eb="1">
      <t>ゴウ</t>
    </rPh>
    <phoneticPr fontId="0"/>
  </si>
  <si>
    <r>
      <rPr>
        <sz val="11"/>
        <color rgb="FF000000"/>
        <rFont val="ＭＳ 明朝"/>
        <family val="1"/>
      </rPr>
      <t>登録年月日</t>
    </r>
    <rPh sb="0" eb="2">
      <t>トウロク</t>
    </rPh>
    <rPh sb="2" eb="5">
      <t>ネンガッピ</t>
    </rPh>
    <phoneticPr fontId="0"/>
  </si>
  <si>
    <r>
      <rPr>
        <sz val="11"/>
        <color theme="1"/>
        <rFont val="ＭＳ ゴシック"/>
        <family val="3"/>
      </rPr>
      <t>宮城県</t>
    </r>
    <phoneticPr fontId="0"/>
  </si>
  <si>
    <r>
      <rPr>
        <sz val="11"/>
        <color theme="1"/>
        <rFont val="ＭＳ ゴシック"/>
        <family val="3"/>
      </rPr>
      <t>秋田県</t>
    </r>
    <phoneticPr fontId="0"/>
  </si>
  <si>
    <r>
      <rPr>
        <sz val="11"/>
        <color theme="1"/>
        <rFont val="ＭＳ 明朝"/>
        <family val="1"/>
      </rPr>
      <t>専　　任　　宅地建物　　取 引 士</t>
    </r>
    <rPh sb="0" eb="1">
      <t>セン</t>
    </rPh>
    <rPh sb="3" eb="4">
      <t>ニン</t>
    </rPh>
    <rPh sb="6" eb="8">
      <t>タクチ</t>
    </rPh>
    <rPh sb="8" eb="10">
      <t>タテモノ</t>
    </rPh>
    <rPh sb="12" eb="13">
      <t>トリ</t>
    </rPh>
    <rPh sb="14" eb="15">
      <t>イン</t>
    </rPh>
    <rPh sb="16" eb="17">
      <t>シ</t>
    </rPh>
    <phoneticPr fontId="0"/>
  </si>
  <si>
    <r>
      <rPr>
        <sz val="8"/>
        <color theme="1"/>
        <rFont val="ＭＳ 明朝"/>
        <family val="1"/>
      </rPr>
      <t>フリガナ</t>
    </r>
    <phoneticPr fontId="0"/>
  </si>
  <si>
    <r>
      <rPr>
        <sz val="11"/>
        <color theme="1"/>
        <rFont val="ＭＳ ゴシック"/>
        <family val="3"/>
      </rPr>
      <t>山形県</t>
    </r>
    <phoneticPr fontId="0"/>
  </si>
  <si>
    <r>
      <rPr>
        <sz val="11"/>
        <color theme="1"/>
        <rFont val="ＭＳ ゴシック"/>
        <family val="3"/>
      </rPr>
      <t>福島県</t>
    </r>
    <phoneticPr fontId="0"/>
  </si>
  <si>
    <r>
      <rPr>
        <sz val="11"/>
        <color theme="1"/>
        <rFont val="ＭＳ 明朝"/>
        <family val="1"/>
      </rPr>
      <t>氏　名</t>
    </r>
    <rPh sb="0" eb="1">
      <t>シ</t>
    </rPh>
    <rPh sb="2" eb="3">
      <t>メイ</t>
    </rPh>
    <phoneticPr fontId="0"/>
  </si>
  <si>
    <r>
      <rPr>
        <sz val="11"/>
        <color theme="1"/>
        <rFont val="ＭＳ ゴシック"/>
        <family val="3"/>
      </rPr>
      <t>茨城県</t>
    </r>
    <phoneticPr fontId="0"/>
  </si>
  <si>
    <r>
      <rPr>
        <sz val="11"/>
        <color theme="1"/>
        <rFont val="ＭＳ ゴシック"/>
        <family val="3"/>
      </rPr>
      <t>栃木県</t>
    </r>
    <phoneticPr fontId="0"/>
  </si>
  <si>
    <r>
      <rPr>
        <sz val="11"/>
        <color theme="1"/>
        <rFont val="ＭＳ ゴシック"/>
        <family val="3"/>
      </rPr>
      <t>群馬県</t>
    </r>
    <phoneticPr fontId="0"/>
  </si>
  <si>
    <r>
      <rPr>
        <sz val="11"/>
        <color theme="1"/>
        <rFont val="ＭＳ 明朝"/>
        <family val="1"/>
      </rPr>
      <t>現住所</t>
    </r>
    <rPh sb="0" eb="3">
      <t>ゲンジュウショ</t>
    </rPh>
    <phoneticPr fontId="0"/>
  </si>
  <si>
    <r>
      <rPr>
        <sz val="11"/>
        <color theme="1"/>
        <rFont val="ＭＳ ゴシック"/>
        <family val="3"/>
      </rPr>
      <t>埼玉県</t>
    </r>
    <phoneticPr fontId="0"/>
  </si>
  <si>
    <r>
      <rPr>
        <sz val="11"/>
        <color theme="1"/>
        <rFont val="ＭＳ ゴシック"/>
        <family val="3"/>
      </rPr>
      <t>千葉県</t>
    </r>
    <phoneticPr fontId="0"/>
  </si>
  <si>
    <r>
      <rPr>
        <sz val="11"/>
        <color theme="1"/>
        <rFont val="ＭＳ ゴシック"/>
        <family val="3"/>
      </rPr>
      <t>東京都</t>
    </r>
    <phoneticPr fontId="0"/>
  </si>
  <si>
    <r>
      <rPr>
        <sz val="11"/>
        <color theme="1"/>
        <rFont val="ＭＳ ゴシック"/>
        <family val="3"/>
      </rPr>
      <t>神奈川県</t>
    </r>
    <phoneticPr fontId="0"/>
  </si>
  <si>
    <r>
      <rPr>
        <sz val="11"/>
        <color theme="1"/>
        <rFont val="ＭＳ 明朝"/>
        <family val="1"/>
      </rPr>
      <t>登録番号</t>
    </r>
    <rPh sb="0" eb="2">
      <t>トウロク</t>
    </rPh>
    <rPh sb="2" eb="4">
      <t>バンゴウ</t>
    </rPh>
    <phoneticPr fontId="0"/>
  </si>
  <si>
    <r>
      <rPr>
        <sz val="11"/>
        <color theme="1"/>
        <rFont val="ＭＳ ゴシック"/>
        <family val="3"/>
      </rPr>
      <t>新潟県</t>
    </r>
    <phoneticPr fontId="0"/>
  </si>
  <si>
    <r>
      <rPr>
        <sz val="11"/>
        <color theme="1"/>
        <rFont val="ＭＳ ゴシック"/>
        <family val="3"/>
      </rPr>
      <t>富山県</t>
    </r>
    <phoneticPr fontId="0"/>
  </si>
  <si>
    <r>
      <rPr>
        <sz val="11"/>
        <color theme="1"/>
        <rFont val="ＭＳ 明朝"/>
        <family val="1"/>
      </rPr>
      <t>専　　任　　宅地建物　　取 引 士</t>
    </r>
    <rPh sb="0" eb="1">
      <t>セン</t>
    </rPh>
    <rPh sb="3" eb="4">
      <t>ニン</t>
    </rPh>
    <rPh sb="6" eb="8">
      <t>タクチ</t>
    </rPh>
    <rPh sb="8" eb="10">
      <t>タテモノ</t>
    </rPh>
    <rPh sb="12" eb="13">
      <t>トリ</t>
    </rPh>
    <rPh sb="14" eb="15">
      <t>イン</t>
    </rPh>
    <rPh sb="16" eb="17">
      <t>シ</t>
    </rPh>
    <phoneticPr fontId="0"/>
  </si>
  <si>
    <r>
      <rPr>
        <sz val="8"/>
        <color theme="1"/>
        <rFont val="ＭＳ 明朝"/>
        <family val="1"/>
      </rPr>
      <t>フリガナ</t>
    </r>
    <phoneticPr fontId="0"/>
  </si>
  <si>
    <r>
      <rPr>
        <sz val="11"/>
        <color theme="1"/>
        <rFont val="ＭＳ ゴシック"/>
        <family val="3"/>
      </rPr>
      <t>石川県</t>
    </r>
    <phoneticPr fontId="0"/>
  </si>
  <si>
    <r>
      <rPr>
        <sz val="11"/>
        <color theme="1"/>
        <rFont val="ＭＳ ゴシック"/>
        <family val="3"/>
      </rPr>
      <t>福井県</t>
    </r>
    <phoneticPr fontId="0"/>
  </si>
  <si>
    <r>
      <rPr>
        <sz val="11"/>
        <color theme="1"/>
        <rFont val="ＭＳ 明朝"/>
        <family val="1"/>
      </rPr>
      <t>氏　名</t>
    </r>
    <rPh sb="0" eb="1">
      <t>シ</t>
    </rPh>
    <rPh sb="2" eb="3">
      <t>メイ</t>
    </rPh>
    <phoneticPr fontId="0"/>
  </si>
  <si>
    <r>
      <rPr>
        <sz val="11"/>
        <color theme="1"/>
        <rFont val="ＭＳ ゴシック"/>
        <family val="3"/>
      </rPr>
      <t>山梨県</t>
    </r>
    <phoneticPr fontId="0"/>
  </si>
  <si>
    <r>
      <rPr>
        <sz val="11"/>
        <color theme="1"/>
        <rFont val="ＭＳ ゴシック"/>
        <family val="3"/>
      </rPr>
      <t>長野県</t>
    </r>
    <phoneticPr fontId="0"/>
  </si>
  <si>
    <r>
      <rPr>
        <sz val="11"/>
        <color theme="1"/>
        <rFont val="ＭＳ ゴシック"/>
        <family val="3"/>
      </rPr>
      <t>岐阜県</t>
    </r>
    <phoneticPr fontId="0"/>
  </si>
  <si>
    <r>
      <rPr>
        <sz val="11"/>
        <color theme="1"/>
        <rFont val="ＭＳ 明朝"/>
        <family val="1"/>
      </rPr>
      <t>現住所</t>
    </r>
    <rPh sb="0" eb="3">
      <t>ゲンジュウショ</t>
    </rPh>
    <phoneticPr fontId="0"/>
  </si>
  <si>
    <r>
      <rPr>
        <sz val="11"/>
        <color theme="1"/>
        <rFont val="ＭＳ ゴシック"/>
        <family val="3"/>
      </rPr>
      <t>静岡県</t>
    </r>
    <phoneticPr fontId="0"/>
  </si>
  <si>
    <r>
      <rPr>
        <sz val="11"/>
        <color theme="1"/>
        <rFont val="ＭＳ ゴシック"/>
        <family val="3"/>
      </rPr>
      <t>愛知県</t>
    </r>
    <phoneticPr fontId="0"/>
  </si>
  <si>
    <r>
      <rPr>
        <sz val="11"/>
        <color theme="1"/>
        <rFont val="ＭＳ ゴシック"/>
        <family val="3"/>
      </rPr>
      <t>三重県</t>
    </r>
    <phoneticPr fontId="0"/>
  </si>
  <si>
    <r>
      <rPr>
        <sz val="11"/>
        <color theme="1"/>
        <rFont val="ＭＳ ゴシック"/>
        <family val="3"/>
      </rPr>
      <t>滋賀県</t>
    </r>
    <phoneticPr fontId="0"/>
  </si>
  <si>
    <r>
      <rPr>
        <sz val="11"/>
        <color theme="1"/>
        <rFont val="ＭＳ 明朝"/>
        <family val="1"/>
      </rPr>
      <t>登録番号</t>
    </r>
    <rPh sb="0" eb="2">
      <t>トウロク</t>
    </rPh>
    <rPh sb="2" eb="4">
      <t>バンゴウ</t>
    </rPh>
    <phoneticPr fontId="0"/>
  </si>
  <si>
    <r>
      <rPr>
        <sz val="11"/>
        <color theme="1"/>
        <rFont val="ＭＳ ゴシック"/>
        <family val="3"/>
      </rPr>
      <t>京都府</t>
    </r>
    <phoneticPr fontId="0"/>
  </si>
  <si>
    <r>
      <rPr>
        <sz val="11"/>
        <color theme="1"/>
        <rFont val="ＭＳ ゴシック"/>
        <family val="3"/>
      </rPr>
      <t>大阪府</t>
    </r>
    <phoneticPr fontId="0"/>
  </si>
  <si>
    <r>
      <rPr>
        <sz val="11"/>
        <color theme="1"/>
        <rFont val="ＭＳ 明朝"/>
        <family val="1"/>
      </rPr>
      <t>専　　任　　宅地建物　　取 引 士</t>
    </r>
    <rPh sb="0" eb="1">
      <t>セン</t>
    </rPh>
    <rPh sb="3" eb="4">
      <t>ニン</t>
    </rPh>
    <rPh sb="6" eb="8">
      <t>タクチ</t>
    </rPh>
    <rPh sb="8" eb="10">
      <t>タテモノ</t>
    </rPh>
    <rPh sb="12" eb="13">
      <t>トリ</t>
    </rPh>
    <rPh sb="14" eb="15">
      <t>イン</t>
    </rPh>
    <rPh sb="16" eb="17">
      <t>シ</t>
    </rPh>
    <phoneticPr fontId="0"/>
  </si>
  <si>
    <r>
      <rPr>
        <sz val="8"/>
        <color theme="1"/>
        <rFont val="ＭＳ 明朝"/>
        <family val="1"/>
      </rPr>
      <t>フリガナ</t>
    </r>
    <phoneticPr fontId="0"/>
  </si>
  <si>
    <r>
      <rPr>
        <sz val="11"/>
        <color theme="1"/>
        <rFont val="ＭＳ ゴシック"/>
        <family val="3"/>
      </rPr>
      <t>兵庫県</t>
    </r>
    <phoneticPr fontId="0"/>
  </si>
  <si>
    <r>
      <rPr>
        <sz val="11"/>
        <color theme="1"/>
        <rFont val="ＭＳ ゴシック"/>
        <family val="3"/>
      </rPr>
      <t>奈良県</t>
    </r>
    <phoneticPr fontId="0"/>
  </si>
  <si>
    <r>
      <rPr>
        <sz val="11"/>
        <color theme="1"/>
        <rFont val="ＭＳ 明朝"/>
        <family val="1"/>
      </rPr>
      <t>氏　名</t>
    </r>
    <rPh sb="0" eb="1">
      <t>シ</t>
    </rPh>
    <rPh sb="2" eb="3">
      <t>メイ</t>
    </rPh>
    <phoneticPr fontId="0"/>
  </si>
  <si>
    <r>
      <rPr>
        <sz val="11"/>
        <color theme="1"/>
        <rFont val="ＭＳ ゴシック"/>
        <family val="3"/>
      </rPr>
      <t>和歌山県</t>
    </r>
    <phoneticPr fontId="0"/>
  </si>
  <si>
    <r>
      <rPr>
        <sz val="11"/>
        <color theme="1"/>
        <rFont val="ＭＳ ゴシック"/>
        <family val="3"/>
      </rPr>
      <t>鳥取県</t>
    </r>
    <phoneticPr fontId="0"/>
  </si>
  <si>
    <r>
      <rPr>
        <sz val="11"/>
        <color theme="1"/>
        <rFont val="ＭＳ ゴシック"/>
        <family val="3"/>
      </rPr>
      <t>島根県</t>
    </r>
    <phoneticPr fontId="0"/>
  </si>
  <si>
    <r>
      <rPr>
        <sz val="11"/>
        <color theme="1"/>
        <rFont val="ＭＳ 明朝"/>
        <family val="1"/>
      </rPr>
      <t>現住所</t>
    </r>
    <rPh sb="0" eb="3">
      <t>ゲンジュウショ</t>
    </rPh>
    <phoneticPr fontId="0"/>
  </si>
  <si>
    <r>
      <rPr>
        <sz val="11"/>
        <color theme="1"/>
        <rFont val="ＭＳ ゴシック"/>
        <family val="3"/>
      </rPr>
      <t>岡山県</t>
    </r>
    <phoneticPr fontId="0"/>
  </si>
  <si>
    <r>
      <rPr>
        <sz val="11"/>
        <color theme="1"/>
        <rFont val="ＭＳ ゴシック"/>
        <family val="3"/>
      </rPr>
      <t>広島県</t>
    </r>
    <phoneticPr fontId="0"/>
  </si>
  <si>
    <r>
      <rPr>
        <sz val="11"/>
        <color theme="1"/>
        <rFont val="ＭＳ ゴシック"/>
        <family val="3"/>
      </rPr>
      <t>山口県</t>
    </r>
    <phoneticPr fontId="0"/>
  </si>
  <si>
    <r>
      <rPr>
        <sz val="11"/>
        <color theme="1"/>
        <rFont val="ＭＳ ゴシック"/>
        <family val="3"/>
      </rPr>
      <t>徳島県</t>
    </r>
    <phoneticPr fontId="0"/>
  </si>
  <si>
    <r>
      <rPr>
        <sz val="11"/>
        <color theme="1"/>
        <rFont val="ＭＳ 明朝"/>
        <family val="1"/>
      </rPr>
      <t>登録番号</t>
    </r>
    <rPh sb="0" eb="2">
      <t>トウロク</t>
    </rPh>
    <rPh sb="2" eb="4">
      <t>バンゴウ</t>
    </rPh>
    <phoneticPr fontId="0"/>
  </si>
  <si>
    <r>
      <rPr>
        <sz val="11"/>
        <color theme="1"/>
        <rFont val="ＭＳ ゴシック"/>
        <family val="3"/>
      </rPr>
      <t>香川県</t>
    </r>
    <phoneticPr fontId="0"/>
  </si>
  <si>
    <r>
      <rPr>
        <sz val="11"/>
        <color theme="1"/>
        <rFont val="ＭＳ ゴシック"/>
        <family val="3"/>
      </rPr>
      <t>愛媛県</t>
    </r>
    <phoneticPr fontId="0"/>
  </si>
  <si>
    <r>
      <rPr>
        <sz val="11"/>
        <color theme="1"/>
        <rFont val="ＭＳ 明朝"/>
        <family val="1"/>
      </rPr>
      <t>専　　任　　宅地建物　　取 引 士</t>
    </r>
    <rPh sb="0" eb="1">
      <t>セン</t>
    </rPh>
    <rPh sb="3" eb="4">
      <t>ニン</t>
    </rPh>
    <rPh sb="6" eb="8">
      <t>タクチ</t>
    </rPh>
    <rPh sb="8" eb="10">
      <t>タテモノ</t>
    </rPh>
    <rPh sb="12" eb="13">
      <t>トリ</t>
    </rPh>
    <rPh sb="14" eb="15">
      <t>イン</t>
    </rPh>
    <rPh sb="16" eb="17">
      <t>シ</t>
    </rPh>
    <phoneticPr fontId="0"/>
  </si>
  <si>
    <r>
      <rPr>
        <sz val="8"/>
        <color theme="1"/>
        <rFont val="ＭＳ 明朝"/>
        <family val="1"/>
      </rPr>
      <t>フリガナ</t>
    </r>
    <phoneticPr fontId="0"/>
  </si>
  <si>
    <r>
      <rPr>
        <sz val="11"/>
        <color theme="1"/>
        <rFont val="ＭＳ ゴシック"/>
        <family val="3"/>
      </rPr>
      <t>高知県</t>
    </r>
    <phoneticPr fontId="0"/>
  </si>
  <si>
    <r>
      <rPr>
        <sz val="11"/>
        <color theme="1"/>
        <rFont val="ＭＳ ゴシック"/>
        <family val="3"/>
      </rPr>
      <t>福岡県</t>
    </r>
    <phoneticPr fontId="0"/>
  </si>
  <si>
    <r>
      <rPr>
        <sz val="11"/>
        <color theme="1"/>
        <rFont val="ＭＳ 明朝"/>
        <family val="1"/>
      </rPr>
      <t>氏　名</t>
    </r>
    <rPh sb="0" eb="1">
      <t>シ</t>
    </rPh>
    <rPh sb="2" eb="3">
      <t>メイ</t>
    </rPh>
    <phoneticPr fontId="0"/>
  </si>
  <si>
    <r>
      <rPr>
        <sz val="11"/>
        <color theme="1"/>
        <rFont val="ＭＳ ゴシック"/>
        <family val="3"/>
      </rPr>
      <t>佐賀県</t>
    </r>
    <phoneticPr fontId="0"/>
  </si>
  <si>
    <r>
      <rPr>
        <sz val="11"/>
        <color theme="1"/>
        <rFont val="ＭＳ ゴシック"/>
        <family val="3"/>
      </rPr>
      <t>長崎県</t>
    </r>
    <phoneticPr fontId="0"/>
  </si>
  <si>
    <r>
      <rPr>
        <sz val="11"/>
        <color theme="1"/>
        <rFont val="ＭＳ ゴシック"/>
        <family val="3"/>
      </rPr>
      <t>熊本県</t>
    </r>
    <phoneticPr fontId="0"/>
  </si>
  <si>
    <r>
      <rPr>
        <sz val="11"/>
        <color theme="1"/>
        <rFont val="ＭＳ 明朝"/>
        <family val="1"/>
      </rPr>
      <t>現住所</t>
    </r>
    <rPh sb="0" eb="3">
      <t>ゲンジュウショ</t>
    </rPh>
    <phoneticPr fontId="0"/>
  </si>
  <si>
    <r>
      <rPr>
        <sz val="11"/>
        <color theme="1"/>
        <rFont val="ＭＳ ゴシック"/>
        <family val="3"/>
      </rPr>
      <t>大分県</t>
    </r>
    <phoneticPr fontId="0"/>
  </si>
  <si>
    <r>
      <rPr>
        <sz val="11"/>
        <color theme="1"/>
        <rFont val="ＭＳ ゴシック"/>
        <family val="3"/>
      </rPr>
      <t>宮崎県</t>
    </r>
    <phoneticPr fontId="0"/>
  </si>
  <si>
    <r>
      <rPr>
        <sz val="11"/>
        <color theme="1"/>
        <rFont val="ＭＳ ゴシック"/>
        <family val="3"/>
      </rPr>
      <t>鹿児島県</t>
    </r>
    <phoneticPr fontId="0"/>
  </si>
  <si>
    <r>
      <rPr>
        <sz val="11"/>
        <color theme="1"/>
        <rFont val="ＭＳ ゴシック"/>
        <family val="3"/>
      </rPr>
      <t>沖縄県</t>
    </r>
    <phoneticPr fontId="0"/>
  </si>
  <si>
    <r>
      <rPr>
        <sz val="11"/>
        <color theme="1"/>
        <rFont val="ＭＳ 明朝"/>
        <family val="1"/>
      </rPr>
      <t>登録番号</t>
    </r>
    <rPh sb="0" eb="2">
      <t>トウロク</t>
    </rPh>
    <rPh sb="2" eb="4">
      <t>バンゴウ</t>
    </rPh>
    <phoneticPr fontId="0"/>
  </si>
  <si>
    <t>－</t>
  </si>
  <si>
    <r>
      <rPr>
        <sz val="11"/>
        <color theme="1"/>
        <rFont val="游ゴシック"/>
        <family val="3"/>
      </rPr>
      <t>設定</t>
    </r>
    <rPh sb="0" eb="2">
      <t>セッテイ</t>
    </rPh>
    <phoneticPr fontId="0"/>
  </si>
  <si>
    <r>
      <rPr>
        <sz val="11"/>
        <color theme="1"/>
        <rFont val="游ゴシック"/>
        <family val="3"/>
      </rPr>
      <t>基本</t>
    </r>
    <rPh sb="0" eb="2">
      <t>キホン</t>
    </rPh>
    <phoneticPr fontId="0"/>
  </si>
  <si>
    <r>
      <rPr>
        <sz val="11"/>
        <color theme="1"/>
        <rFont val="游ゴシック"/>
        <family val="3"/>
      </rPr>
      <t>免許</t>
    </r>
    <rPh sb="0" eb="2">
      <t>メンキョ</t>
    </rPh>
    <phoneticPr fontId="0"/>
  </si>
  <si>
    <r>
      <rPr>
        <sz val="11"/>
        <color theme="1"/>
        <rFont val="游ゴシック"/>
        <family val="3"/>
      </rPr>
      <t>TRA</t>
    </r>
    <phoneticPr fontId="0"/>
  </si>
  <si>
    <r>
      <rPr>
        <sz val="11"/>
        <color theme="1"/>
        <rFont val="游ゴシック"/>
        <family val="3"/>
      </rPr>
      <t>連絡先</t>
    </r>
    <rPh sb="0" eb="3">
      <t>レンラクサキ</t>
    </rPh>
    <phoneticPr fontId="0"/>
  </si>
  <si>
    <r>
      <rPr>
        <sz val="11"/>
        <color theme="1"/>
        <rFont val="游ゴシック"/>
        <family val="3"/>
      </rPr>
      <t>本店が所在する都道府県</t>
    </r>
    <phoneticPr fontId="0"/>
  </si>
  <si>
    <r>
      <rPr>
        <sz val="11"/>
        <color theme="1"/>
        <rFont val="游ゴシック"/>
        <family val="3"/>
      </rPr>
      <t>商号</t>
    </r>
    <rPh sb="0" eb="2">
      <t>ショウゴウ</t>
    </rPh>
    <phoneticPr fontId="0"/>
  </si>
  <si>
    <r>
      <rPr>
        <sz val="11"/>
        <color theme="1"/>
        <rFont val="游ゴシック"/>
        <family val="3"/>
      </rPr>
      <t>免許番号</t>
    </r>
    <rPh sb="0" eb="4">
      <t>メンキョバンゴウ</t>
    </rPh>
    <phoneticPr fontId="0"/>
  </si>
  <si>
    <r>
      <rPr>
        <sz val="11"/>
        <color theme="1"/>
        <rFont val="游ゴシック"/>
        <family val="3"/>
      </rPr>
      <t>免許権者</t>
    </r>
    <rPh sb="0" eb="4">
      <t>メンキョケンシャ</t>
    </rPh>
    <phoneticPr fontId="0"/>
  </si>
  <si>
    <r>
      <rPr>
        <sz val="11"/>
        <color theme="1"/>
        <rFont val="游ゴシック"/>
        <family val="3"/>
      </rPr>
      <t>共済事業に関する告知事項</t>
    </r>
    <rPh sb="0" eb="4">
      <t>キョウサイジギョウ</t>
    </rPh>
    <rPh sb="5" eb="6">
      <t>カン</t>
    </rPh>
    <rPh sb="8" eb="12">
      <t>コクチジコウ</t>
    </rPh>
    <phoneticPr fontId="0"/>
  </si>
  <si>
    <r>
      <rPr>
        <sz val="11"/>
        <color theme="1"/>
        <rFont val="游ゴシック"/>
        <family val="3"/>
      </rPr>
      <t>連絡先携帯等</t>
    </r>
    <rPh sb="0" eb="6">
      <t>レンラクサキケイタイトウ</t>
    </rPh>
    <phoneticPr fontId="0"/>
  </si>
  <si>
    <r>
      <rPr>
        <sz val="11"/>
        <color theme="1"/>
        <rFont val="游ゴシック"/>
        <family val="3"/>
      </rPr>
      <t>TEL</t>
    </r>
    <phoneticPr fontId="0"/>
  </si>
  <si>
    <r>
      <rPr>
        <sz val="11"/>
        <color theme="1"/>
        <rFont val="游ゴシック"/>
        <family val="3"/>
      </rPr>
      <t>法人・個人区分</t>
    </r>
    <phoneticPr fontId="0"/>
  </si>
  <si>
    <r>
      <rPr>
        <sz val="11"/>
        <color theme="1"/>
        <rFont val="游ゴシック"/>
        <family val="3"/>
      </rPr>
      <t>カナ</t>
    </r>
    <phoneticPr fontId="0"/>
  </si>
  <si>
    <r>
      <rPr>
        <sz val="11"/>
        <color theme="1"/>
        <rFont val="游ゴシック"/>
        <family val="3"/>
      </rPr>
      <t>免許回次</t>
    </r>
    <phoneticPr fontId="0"/>
  </si>
  <si>
    <r>
      <rPr>
        <sz val="11"/>
        <color theme="1"/>
        <rFont val="游ゴシック"/>
        <family val="3"/>
      </rPr>
      <t>事務所調査及び手続等連絡先</t>
    </r>
    <rPh sb="0" eb="6">
      <t>ジムショチョウサオヨ</t>
    </rPh>
    <rPh sb="7" eb="9">
      <t>テツヅキ</t>
    </rPh>
    <rPh sb="9" eb="10">
      <t>トウ</t>
    </rPh>
    <rPh sb="10" eb="13">
      <t>レンラクサキ</t>
    </rPh>
    <phoneticPr fontId="0"/>
  </si>
  <si>
    <r>
      <rPr>
        <sz val="11"/>
        <color theme="1"/>
        <rFont val="游ゴシック"/>
        <family val="3"/>
      </rPr>
      <t>TEL</t>
    </r>
    <phoneticPr fontId="0"/>
  </si>
  <si>
    <r>
      <rPr>
        <sz val="11"/>
        <color theme="1"/>
        <rFont val="游ゴシック"/>
        <family val="3"/>
      </rPr>
      <t>免許の通知</t>
    </r>
    <phoneticPr fontId="0"/>
  </si>
  <si>
    <r>
      <rPr>
        <sz val="11"/>
        <color theme="1"/>
        <rFont val="游ゴシック"/>
        <family val="3"/>
      </rPr>
      <t>所在地</t>
    </r>
    <rPh sb="0" eb="3">
      <t>ショザイチ</t>
    </rPh>
    <phoneticPr fontId="0"/>
  </si>
  <si>
    <r>
      <rPr>
        <sz val="11"/>
        <color theme="1"/>
        <rFont val="游ゴシック"/>
        <family val="3"/>
      </rPr>
      <t>郵便番号</t>
    </r>
    <rPh sb="0" eb="4">
      <t>ユウビンバンゴウ</t>
    </rPh>
    <phoneticPr fontId="0"/>
  </si>
  <si>
    <r>
      <rPr>
        <sz val="11"/>
        <color theme="1"/>
        <rFont val="游ゴシック"/>
        <family val="3"/>
      </rPr>
      <t>免許番号</t>
    </r>
    <rPh sb="0" eb="4">
      <t>メンキョバンゴウ</t>
    </rPh>
    <phoneticPr fontId="0"/>
  </si>
  <si>
    <r>
      <rPr>
        <sz val="11"/>
        <color theme="1"/>
        <rFont val="游ゴシック"/>
        <family val="3"/>
      </rPr>
      <t>担当者名</t>
    </r>
    <rPh sb="0" eb="3">
      <t>タントウシャ</t>
    </rPh>
    <rPh sb="3" eb="4">
      <t>メイ</t>
    </rPh>
    <phoneticPr fontId="0"/>
  </si>
  <si>
    <r>
      <rPr>
        <sz val="11"/>
        <color theme="1"/>
        <rFont val="游ゴシック"/>
        <family val="3"/>
      </rPr>
      <t>代表者の人数</t>
    </r>
    <phoneticPr fontId="0"/>
  </si>
  <si>
    <r>
      <rPr>
        <sz val="11"/>
        <color theme="1"/>
        <rFont val="游ゴシック"/>
        <family val="3"/>
      </rPr>
      <t>都道府県</t>
    </r>
    <rPh sb="0" eb="4">
      <t>トドウフケン</t>
    </rPh>
    <phoneticPr fontId="0"/>
  </si>
  <si>
    <r>
      <rPr>
        <sz val="11"/>
        <color theme="1"/>
        <rFont val="游ゴシック"/>
        <family val="3"/>
      </rPr>
      <t>免許年月日</t>
    </r>
    <rPh sb="0" eb="5">
      <t>メンキョネンガッピ</t>
    </rPh>
    <phoneticPr fontId="0"/>
  </si>
  <si>
    <r>
      <rPr>
        <sz val="11"/>
        <color theme="1"/>
        <rFont val="游ゴシック"/>
        <family val="3"/>
      </rPr>
      <t>審査結果等連絡先</t>
    </r>
    <rPh sb="0" eb="8">
      <t>シンサケッカトウレンラクサキ</t>
    </rPh>
    <phoneticPr fontId="0"/>
  </si>
  <si>
    <r>
      <rPr>
        <sz val="11"/>
        <color theme="1"/>
        <rFont val="游ゴシック"/>
        <family val="3"/>
      </rPr>
      <t>メールアドレス</t>
    </r>
    <phoneticPr fontId="0"/>
  </si>
  <si>
    <r>
      <rPr>
        <sz val="11"/>
        <color theme="1"/>
        <rFont val="游ゴシック"/>
        <family val="3"/>
      </rPr>
      <t>政令使用人の有無</t>
    </r>
    <phoneticPr fontId="0"/>
  </si>
  <si>
    <r>
      <rPr>
        <sz val="11"/>
        <color theme="1"/>
        <rFont val="游ゴシック"/>
        <family val="3"/>
      </rPr>
      <t>市区郡</t>
    </r>
    <rPh sb="0" eb="3">
      <t>シクグン</t>
    </rPh>
    <phoneticPr fontId="0"/>
  </si>
  <si>
    <r>
      <rPr>
        <sz val="11"/>
        <color theme="1"/>
        <rFont val="游ゴシック"/>
        <family val="3"/>
      </rPr>
      <t>免許有効期限</t>
    </r>
    <rPh sb="0" eb="6">
      <t>メンキョユウコウキゲン</t>
    </rPh>
    <phoneticPr fontId="0"/>
  </si>
  <si>
    <r>
      <rPr>
        <sz val="11"/>
        <color theme="1"/>
        <rFont val="游ゴシック"/>
        <family val="3"/>
      </rPr>
      <t>自</t>
    </r>
    <rPh sb="0" eb="1">
      <t>ジ</t>
    </rPh>
    <phoneticPr fontId="0"/>
  </si>
  <si>
    <r>
      <rPr>
        <sz val="11"/>
        <color theme="1"/>
        <rFont val="游ゴシック"/>
        <family val="3"/>
      </rPr>
      <t>TEL</t>
    </r>
    <phoneticPr fontId="0"/>
  </si>
  <si>
    <r>
      <rPr>
        <sz val="11"/>
        <color theme="1"/>
        <rFont val="游ゴシック"/>
        <family val="3"/>
      </rPr>
      <t>代表者・政令使用人以外の専任取引士</t>
    </r>
    <phoneticPr fontId="0"/>
  </si>
  <si>
    <r>
      <rPr>
        <sz val="11"/>
        <color theme="1"/>
        <rFont val="游ゴシック"/>
        <family val="3"/>
      </rPr>
      <t>町村</t>
    </r>
    <rPh sb="0" eb="2">
      <t>チョウソン</t>
    </rPh>
    <phoneticPr fontId="0"/>
  </si>
  <si>
    <r>
      <rPr>
        <sz val="11"/>
        <color theme="1"/>
        <rFont val="游ゴシック"/>
        <family val="3"/>
      </rPr>
      <t>至</t>
    </r>
    <rPh sb="0" eb="1">
      <t>イタル</t>
    </rPh>
    <phoneticPr fontId="0"/>
  </si>
  <si>
    <r>
      <rPr>
        <sz val="11"/>
        <color theme="1"/>
        <rFont val="游ゴシック"/>
        <family val="3"/>
      </rPr>
      <t>提出者連絡先</t>
    </r>
    <rPh sb="0" eb="3">
      <t>テイシュツシャ</t>
    </rPh>
    <rPh sb="3" eb="6">
      <t>レンラクサキ</t>
    </rPh>
    <phoneticPr fontId="0"/>
  </si>
  <si>
    <r>
      <rPr>
        <sz val="11"/>
        <color theme="1"/>
        <rFont val="游ゴシック"/>
        <family val="3"/>
      </rPr>
      <t>TEL</t>
    </r>
    <phoneticPr fontId="0"/>
  </si>
  <si>
    <r>
      <rPr>
        <sz val="11"/>
        <color theme="1"/>
        <rFont val="游ゴシック"/>
        <family val="3"/>
      </rPr>
      <t>供託</t>
    </r>
    <phoneticPr fontId="0"/>
  </si>
  <si>
    <r>
      <rPr>
        <sz val="11"/>
        <color theme="1"/>
        <rFont val="游ゴシック"/>
        <family val="3"/>
      </rPr>
      <t>番地</t>
    </r>
    <rPh sb="0" eb="2">
      <t>バンチ</t>
    </rPh>
    <phoneticPr fontId="0"/>
  </si>
  <si>
    <r>
      <rPr>
        <sz val="11"/>
        <color theme="1"/>
        <rFont val="游ゴシック"/>
        <family val="3"/>
      </rPr>
      <t>受付番号</t>
    </r>
    <rPh sb="0" eb="4">
      <t>ウケツケバンゴウ</t>
    </rPh>
    <phoneticPr fontId="0"/>
  </si>
  <si>
    <r>
      <rPr>
        <sz val="11"/>
        <color theme="1"/>
        <rFont val="游ゴシック"/>
        <family val="3"/>
      </rPr>
      <t>担当者名</t>
    </r>
    <rPh sb="0" eb="4">
      <t>タントウシャメイ</t>
    </rPh>
    <phoneticPr fontId="0"/>
  </si>
  <si>
    <r>
      <rPr>
        <sz val="11"/>
        <color theme="1"/>
        <rFont val="游ゴシック"/>
        <family val="3"/>
      </rPr>
      <t>行政庁届出年月日</t>
    </r>
    <phoneticPr fontId="0"/>
  </si>
  <si>
    <r>
      <rPr>
        <sz val="11"/>
        <color theme="1"/>
        <rFont val="游ゴシック"/>
        <family val="3"/>
      </rPr>
      <t>建物名</t>
    </r>
    <rPh sb="0" eb="3">
      <t>タテモノメイ</t>
    </rPh>
    <phoneticPr fontId="0"/>
  </si>
  <si>
    <r>
      <rPr>
        <sz val="11"/>
        <color theme="1"/>
        <rFont val="游ゴシック"/>
        <family val="3"/>
      </rPr>
      <t>免許申請日</t>
    </r>
    <rPh sb="0" eb="5">
      <t>メンキョシンセイビ</t>
    </rPh>
    <phoneticPr fontId="0"/>
  </si>
  <si>
    <r>
      <rPr>
        <sz val="11"/>
        <color theme="1"/>
        <rFont val="游ゴシック"/>
        <family val="3"/>
      </rPr>
      <t>依頼者との関係</t>
    </r>
    <rPh sb="0" eb="3">
      <t>イライシャ</t>
    </rPh>
    <rPh sb="5" eb="7">
      <t>カンケイ</t>
    </rPh>
    <phoneticPr fontId="0"/>
  </si>
  <si>
    <r>
      <rPr>
        <sz val="11"/>
        <color theme="1"/>
        <rFont val="游ゴシック"/>
        <family val="3"/>
      </rPr>
      <t>入力日</t>
    </r>
    <rPh sb="0" eb="3">
      <t>ニュウリョクビ</t>
    </rPh>
    <phoneticPr fontId="0"/>
  </si>
  <si>
    <r>
      <rPr>
        <sz val="11"/>
        <color theme="1"/>
        <rFont val="游ゴシック"/>
        <family val="3"/>
      </rPr>
      <t>TEL</t>
    </r>
    <phoneticPr fontId="0"/>
  </si>
  <si>
    <r>
      <rPr>
        <sz val="11"/>
        <color theme="1"/>
        <rFont val="游ゴシック"/>
        <family val="3"/>
      </rPr>
      <t>従たる事務所の数</t>
    </r>
    <rPh sb="0" eb="1">
      <t>ジュウ</t>
    </rPh>
    <rPh sb="3" eb="6">
      <t>ジムショ</t>
    </rPh>
    <rPh sb="7" eb="8">
      <t>カズ</t>
    </rPh>
    <phoneticPr fontId="0"/>
  </si>
  <si>
    <r>
      <rPr>
        <sz val="11"/>
        <color theme="1"/>
        <rFont val="游ゴシック"/>
        <family val="3"/>
      </rPr>
      <t>FAX</t>
    </r>
    <phoneticPr fontId="0"/>
  </si>
  <si>
    <r>
      <rPr>
        <sz val="11"/>
        <color theme="1"/>
        <rFont val="游ゴシック"/>
        <family val="3"/>
      </rPr>
      <t>メールアドレス</t>
    </r>
    <phoneticPr fontId="0"/>
  </si>
  <si>
    <r>
      <rPr>
        <sz val="11"/>
        <color theme="1"/>
        <rFont val="游ゴシック"/>
        <family val="3"/>
      </rPr>
      <t>メールアドレス2</t>
    </r>
    <phoneticPr fontId="0"/>
  </si>
  <si>
    <r>
      <rPr>
        <sz val="11"/>
        <color theme="1"/>
        <rFont val="游ゴシック"/>
        <family val="3"/>
      </rPr>
      <t>法人</t>
    </r>
    <rPh sb="0" eb="2">
      <t>ホウジン</t>
    </rPh>
    <phoneticPr fontId="0"/>
  </si>
  <si>
    <r>
      <rPr>
        <sz val="11"/>
        <color theme="1"/>
        <rFont val="游ゴシック"/>
        <family val="3"/>
      </rPr>
      <t>法人設立年月日</t>
    </r>
    <rPh sb="0" eb="4">
      <t>ホウジンセツリツ</t>
    </rPh>
    <rPh sb="4" eb="7">
      <t>ネンガッピ</t>
    </rPh>
    <phoneticPr fontId="0"/>
  </si>
  <si>
    <r>
      <rPr>
        <sz val="11"/>
        <color theme="1"/>
        <rFont val="游ゴシック"/>
        <family val="3"/>
      </rPr>
      <t>資本金</t>
    </r>
    <rPh sb="0" eb="3">
      <t>シホンキン</t>
    </rPh>
    <phoneticPr fontId="0"/>
  </si>
  <si>
    <r>
      <rPr>
        <sz val="11"/>
        <color theme="1"/>
        <rFont val="游ゴシック"/>
        <family val="3"/>
      </rPr>
      <t>個人</t>
    </r>
    <rPh sb="0" eb="2">
      <t>コジン</t>
    </rPh>
    <phoneticPr fontId="0"/>
  </si>
  <si>
    <r>
      <rPr>
        <sz val="11"/>
        <color theme="1"/>
        <rFont val="游ゴシック"/>
        <family val="3"/>
      </rPr>
      <t>営業開始日</t>
    </r>
    <rPh sb="0" eb="2">
      <t>エイギョウ</t>
    </rPh>
    <rPh sb="2" eb="5">
      <t>カイシビ</t>
    </rPh>
    <phoneticPr fontId="0"/>
  </si>
  <si>
    <r>
      <rPr>
        <sz val="11"/>
        <color theme="1"/>
        <rFont val="游ゴシック"/>
        <family val="3"/>
      </rPr>
      <t>従業員数</t>
    </r>
    <rPh sb="0" eb="4">
      <t>ジュウギョウインスウ</t>
    </rPh>
    <phoneticPr fontId="0"/>
  </si>
  <si>
    <r>
      <rPr>
        <sz val="11"/>
        <color theme="1"/>
        <rFont val="游ゴシック"/>
        <family val="3"/>
      </rPr>
      <t>事業の種類</t>
    </r>
    <rPh sb="0" eb="2">
      <t>ジギョウ</t>
    </rPh>
    <rPh sb="3" eb="5">
      <t>シュルイ</t>
    </rPh>
    <phoneticPr fontId="0"/>
  </si>
  <si>
    <r>
      <rPr>
        <sz val="11"/>
        <color theme="1"/>
        <rFont val="游ゴシック"/>
        <family val="3"/>
      </rPr>
      <t>最寄り駅</t>
    </r>
    <rPh sb="0" eb="2">
      <t>モヨ</t>
    </rPh>
    <rPh sb="3" eb="4">
      <t>エキ</t>
    </rPh>
    <phoneticPr fontId="0"/>
  </si>
  <si>
    <r>
      <rPr>
        <sz val="11"/>
        <color theme="1"/>
        <rFont val="游ゴシック"/>
        <family val="3"/>
      </rPr>
      <t>沿線</t>
    </r>
    <rPh sb="0" eb="2">
      <t>エンセン</t>
    </rPh>
    <phoneticPr fontId="0"/>
  </si>
  <si>
    <r>
      <rPr>
        <sz val="11"/>
        <color theme="1"/>
        <rFont val="游ゴシック"/>
        <family val="3"/>
      </rPr>
      <t>駅</t>
    </r>
    <rPh sb="0" eb="1">
      <t>エキ</t>
    </rPh>
    <phoneticPr fontId="0"/>
  </si>
  <si>
    <r>
      <rPr>
        <sz val="11"/>
        <color theme="1"/>
        <rFont val="游ゴシック"/>
        <family val="3"/>
      </rPr>
      <t>徒歩</t>
    </r>
    <rPh sb="0" eb="2">
      <t>トホ</t>
    </rPh>
    <phoneticPr fontId="0"/>
  </si>
  <si>
    <r>
      <rPr>
        <sz val="11"/>
        <color theme="1"/>
        <rFont val="游ゴシック"/>
        <family val="3"/>
      </rPr>
      <t>氏名</t>
    </r>
    <rPh sb="0" eb="2">
      <t>シメイ</t>
    </rPh>
    <phoneticPr fontId="0"/>
  </si>
  <si>
    <r>
      <rPr>
        <sz val="11"/>
        <color theme="1"/>
        <rFont val="游ゴシック"/>
        <family val="3"/>
      </rPr>
      <t>性別</t>
    </r>
    <rPh sb="0" eb="2">
      <t>セイベツ</t>
    </rPh>
    <phoneticPr fontId="0"/>
  </si>
  <si>
    <r>
      <rPr>
        <sz val="11"/>
        <color theme="1"/>
        <rFont val="游ゴシック"/>
        <family val="3"/>
      </rPr>
      <t>生年月日</t>
    </r>
    <rPh sb="0" eb="4">
      <t>セイネンガッピ</t>
    </rPh>
    <phoneticPr fontId="0"/>
  </si>
  <si>
    <r>
      <rPr>
        <sz val="11"/>
        <color theme="1"/>
        <rFont val="游ゴシック"/>
        <family val="3"/>
      </rPr>
      <t>肩書き</t>
    </r>
    <rPh sb="0" eb="2">
      <t>カタガ</t>
    </rPh>
    <phoneticPr fontId="0"/>
  </si>
  <si>
    <r>
      <rPr>
        <sz val="11"/>
        <color theme="1"/>
        <rFont val="游ゴシック"/>
        <family val="3"/>
      </rPr>
      <t>現住所</t>
    </r>
    <rPh sb="0" eb="3">
      <t>ゲンジュウショ</t>
    </rPh>
    <phoneticPr fontId="0"/>
  </si>
  <si>
    <r>
      <rPr>
        <sz val="11"/>
        <color theme="1"/>
        <rFont val="游ゴシック"/>
        <family val="3"/>
      </rPr>
      <t>TEL</t>
    </r>
    <phoneticPr fontId="0"/>
  </si>
  <si>
    <r>
      <rPr>
        <sz val="11"/>
        <color theme="1"/>
        <rFont val="游ゴシック"/>
        <family val="3"/>
      </rPr>
      <t>旧姓表記</t>
    </r>
    <rPh sb="0" eb="4">
      <t>キュウセイヒョウキ</t>
    </rPh>
    <phoneticPr fontId="0"/>
  </si>
  <si>
    <r>
      <rPr>
        <sz val="11"/>
        <color theme="1"/>
        <rFont val="游ゴシック"/>
        <family val="3"/>
      </rPr>
      <t>漢字（現姓＋名前）</t>
    </r>
    <phoneticPr fontId="0"/>
  </si>
  <si>
    <r>
      <rPr>
        <sz val="11"/>
        <color theme="1"/>
        <rFont val="游ゴシック"/>
        <family val="3"/>
      </rPr>
      <t>カナ（現姓＋名前）</t>
    </r>
    <phoneticPr fontId="0"/>
  </si>
  <si>
    <r>
      <rPr>
        <sz val="11"/>
        <color theme="1"/>
        <rFont val="游ゴシック"/>
        <family val="3"/>
      </rPr>
      <t>漢字（旧姓＋名前）</t>
    </r>
    <phoneticPr fontId="0"/>
  </si>
  <si>
    <r>
      <rPr>
        <sz val="11"/>
        <color theme="1"/>
        <rFont val="游ゴシック"/>
        <family val="3"/>
      </rPr>
      <t>カナ（旧姓＋名前）</t>
    </r>
    <phoneticPr fontId="0"/>
  </si>
  <si>
    <r>
      <rPr>
        <sz val="11"/>
        <color theme="1"/>
        <rFont val="游ゴシック"/>
        <family val="3"/>
      </rPr>
      <t>その他</t>
    </r>
    <rPh sb="2" eb="3">
      <t>タ</t>
    </rPh>
    <phoneticPr fontId="0"/>
  </si>
  <si>
    <r>
      <rPr>
        <sz val="11"/>
        <color theme="1"/>
        <rFont val="游ゴシック"/>
        <family val="3"/>
      </rPr>
      <t>国内・国外</t>
    </r>
    <rPh sb="0" eb="2">
      <t>コクナイ</t>
    </rPh>
    <rPh sb="3" eb="5">
      <t>コクガイ</t>
    </rPh>
    <phoneticPr fontId="0"/>
  </si>
  <si>
    <r>
      <rPr>
        <sz val="11"/>
        <color theme="1"/>
        <rFont val="游ゴシック"/>
        <family val="3"/>
      </rPr>
      <t>郵便番号</t>
    </r>
    <rPh sb="0" eb="4">
      <t>ユウビンバンゴウ</t>
    </rPh>
    <phoneticPr fontId="0"/>
  </si>
  <si>
    <r>
      <rPr>
        <sz val="11"/>
        <color theme="1"/>
        <rFont val="游ゴシック"/>
        <family val="3"/>
      </rPr>
      <t>都道府県</t>
    </r>
    <rPh sb="0" eb="4">
      <t>トドウフケン</t>
    </rPh>
    <phoneticPr fontId="0"/>
  </si>
  <si>
    <r>
      <rPr>
        <sz val="11"/>
        <color theme="1"/>
        <rFont val="游ゴシック"/>
        <family val="3"/>
      </rPr>
      <t>市区郡</t>
    </r>
    <rPh sb="0" eb="3">
      <t>シクグン</t>
    </rPh>
    <phoneticPr fontId="0"/>
  </si>
  <si>
    <r>
      <rPr>
        <sz val="11"/>
        <color theme="1"/>
        <rFont val="游ゴシック"/>
        <family val="3"/>
      </rPr>
      <t>町村</t>
    </r>
    <rPh sb="0" eb="2">
      <t>チョウソン</t>
    </rPh>
    <phoneticPr fontId="0"/>
  </si>
  <si>
    <r>
      <rPr>
        <sz val="11"/>
        <color theme="1"/>
        <rFont val="游ゴシック"/>
        <family val="3"/>
      </rPr>
      <t>番地</t>
    </r>
    <rPh sb="0" eb="2">
      <t>バンチ</t>
    </rPh>
    <phoneticPr fontId="0"/>
  </si>
  <si>
    <r>
      <rPr>
        <sz val="11"/>
        <color theme="1"/>
        <rFont val="游ゴシック"/>
        <family val="3"/>
      </rPr>
      <t>建物名</t>
    </r>
    <rPh sb="0" eb="3">
      <t>タテモノメイ</t>
    </rPh>
    <phoneticPr fontId="0"/>
  </si>
  <si>
    <r>
      <rPr>
        <sz val="11"/>
        <color theme="1"/>
        <rFont val="游ゴシック"/>
        <family val="3"/>
      </rPr>
      <t>国外</t>
    </r>
    <rPh sb="0" eb="2">
      <t>コクガイ</t>
    </rPh>
    <phoneticPr fontId="0"/>
  </si>
  <si>
    <r>
      <rPr>
        <sz val="11"/>
        <color theme="1"/>
        <rFont val="游ゴシック"/>
        <family val="3"/>
      </rPr>
      <t>代表者</t>
    </r>
    <rPh sb="0" eb="3">
      <t>ダイヒョウシャ</t>
    </rPh>
    <phoneticPr fontId="0"/>
  </si>
  <si>
    <r>
      <rPr>
        <sz val="11"/>
        <color theme="1"/>
        <rFont val="游ゴシック"/>
        <family val="3"/>
      </rPr>
      <t>代表者2</t>
    </r>
    <rPh sb="0" eb="3">
      <t>ダイヒョウシャ</t>
    </rPh>
    <phoneticPr fontId="0"/>
  </si>
  <si>
    <r>
      <rPr>
        <sz val="11"/>
        <color theme="1"/>
        <rFont val="游ゴシック"/>
        <family val="3"/>
      </rPr>
      <t>政令使用人</t>
    </r>
    <rPh sb="0" eb="5">
      <t>セイレイシヨウニン</t>
    </rPh>
    <phoneticPr fontId="0"/>
  </si>
  <si>
    <r>
      <rPr>
        <sz val="11"/>
        <color theme="1"/>
        <rFont val="游ゴシック"/>
        <family val="3"/>
      </rPr>
      <t>氏名</t>
    </r>
    <rPh sb="0" eb="2">
      <t>シメイ</t>
    </rPh>
    <phoneticPr fontId="0"/>
  </si>
  <si>
    <r>
      <rPr>
        <sz val="11"/>
        <color theme="1"/>
        <rFont val="游ゴシック"/>
        <family val="3"/>
      </rPr>
      <t>性別</t>
    </r>
    <rPh sb="0" eb="2">
      <t>セイベツ</t>
    </rPh>
    <phoneticPr fontId="0"/>
  </si>
  <si>
    <r>
      <rPr>
        <sz val="11"/>
        <color theme="1"/>
        <rFont val="游ゴシック"/>
        <family val="3"/>
      </rPr>
      <t>生年月日</t>
    </r>
    <rPh sb="0" eb="4">
      <t>セイネンガッピ</t>
    </rPh>
    <phoneticPr fontId="0"/>
  </si>
  <si>
    <r>
      <rPr>
        <sz val="11"/>
        <color theme="1"/>
        <rFont val="游ゴシック"/>
        <family val="3"/>
      </rPr>
      <t>肩書き</t>
    </r>
    <rPh sb="0" eb="2">
      <t>カタガ</t>
    </rPh>
    <phoneticPr fontId="0"/>
  </si>
  <si>
    <r>
      <rPr>
        <sz val="11"/>
        <color theme="1"/>
        <rFont val="游ゴシック"/>
        <family val="3"/>
      </rPr>
      <t>現住所</t>
    </r>
    <rPh sb="0" eb="3">
      <t>ゲンジュウショ</t>
    </rPh>
    <phoneticPr fontId="0"/>
  </si>
  <si>
    <r>
      <rPr>
        <sz val="11"/>
        <color theme="1"/>
        <rFont val="游ゴシック"/>
        <family val="3"/>
      </rPr>
      <t>TEL</t>
    </r>
    <phoneticPr fontId="0"/>
  </si>
  <si>
    <r>
      <rPr>
        <sz val="11"/>
        <color theme="1"/>
        <rFont val="游ゴシック"/>
        <family val="3"/>
      </rPr>
      <t>登録番号</t>
    </r>
    <rPh sb="0" eb="4">
      <t>トウロクバンゴウ</t>
    </rPh>
    <phoneticPr fontId="0"/>
  </si>
  <si>
    <r>
      <rPr>
        <sz val="11"/>
        <color theme="1"/>
        <rFont val="游ゴシック"/>
        <family val="3"/>
      </rPr>
      <t>登録年月日</t>
    </r>
    <rPh sb="0" eb="5">
      <t>トウロクネンガッピ</t>
    </rPh>
    <phoneticPr fontId="0"/>
  </si>
  <si>
    <r>
      <rPr>
        <sz val="11"/>
        <color theme="1"/>
        <rFont val="游ゴシック"/>
        <family val="3"/>
      </rPr>
      <t>旧姓表記</t>
    </r>
    <rPh sb="0" eb="4">
      <t>キュウセイヒョウキ</t>
    </rPh>
    <phoneticPr fontId="0"/>
  </si>
  <si>
    <r>
      <rPr>
        <sz val="11"/>
        <color theme="1"/>
        <rFont val="游ゴシック"/>
        <family val="3"/>
      </rPr>
      <t>漢字（現姓＋名前）</t>
    </r>
    <phoneticPr fontId="0"/>
  </si>
  <si>
    <r>
      <rPr>
        <sz val="11"/>
        <color theme="1"/>
        <rFont val="游ゴシック"/>
        <family val="3"/>
      </rPr>
      <t>カナ（現姓＋名前）</t>
    </r>
    <phoneticPr fontId="0"/>
  </si>
  <si>
    <r>
      <rPr>
        <sz val="11"/>
        <color theme="1"/>
        <rFont val="游ゴシック"/>
        <family val="3"/>
      </rPr>
      <t>漢字（旧姓＋名前）</t>
    </r>
    <phoneticPr fontId="0"/>
  </si>
  <si>
    <r>
      <rPr>
        <sz val="11"/>
        <color theme="1"/>
        <rFont val="游ゴシック"/>
        <family val="3"/>
      </rPr>
      <t>カナ（旧姓＋名前）</t>
    </r>
    <phoneticPr fontId="0"/>
  </si>
  <si>
    <r>
      <rPr>
        <sz val="11"/>
        <color theme="1"/>
        <rFont val="游ゴシック"/>
        <family val="3"/>
      </rPr>
      <t>その他</t>
    </r>
    <rPh sb="2" eb="3">
      <t>タ</t>
    </rPh>
    <phoneticPr fontId="0"/>
  </si>
  <si>
    <r>
      <rPr>
        <sz val="11"/>
        <color theme="1"/>
        <rFont val="游ゴシック"/>
        <family val="3"/>
      </rPr>
      <t>国内・国外</t>
    </r>
    <rPh sb="0" eb="2">
      <t>コクナイ</t>
    </rPh>
    <rPh sb="3" eb="5">
      <t>コクガイ</t>
    </rPh>
    <phoneticPr fontId="0"/>
  </si>
  <si>
    <r>
      <rPr>
        <sz val="11"/>
        <color theme="1"/>
        <rFont val="游ゴシック"/>
        <family val="3"/>
      </rPr>
      <t>郵便番号</t>
    </r>
    <rPh sb="0" eb="4">
      <t>ユウビンバンゴウ</t>
    </rPh>
    <phoneticPr fontId="0"/>
  </si>
  <si>
    <r>
      <rPr>
        <sz val="11"/>
        <color theme="1"/>
        <rFont val="游ゴシック"/>
        <family val="3"/>
      </rPr>
      <t>都道府県</t>
    </r>
    <rPh sb="0" eb="4">
      <t>トドウフケン</t>
    </rPh>
    <phoneticPr fontId="0"/>
  </si>
  <si>
    <r>
      <rPr>
        <sz val="11"/>
        <color theme="1"/>
        <rFont val="游ゴシック"/>
        <family val="3"/>
      </rPr>
      <t>市区郡</t>
    </r>
    <rPh sb="0" eb="3">
      <t>シクグン</t>
    </rPh>
    <phoneticPr fontId="0"/>
  </si>
  <si>
    <r>
      <rPr>
        <sz val="11"/>
        <color theme="1"/>
        <rFont val="游ゴシック"/>
        <family val="3"/>
      </rPr>
      <t>国外</t>
    </r>
    <rPh sb="0" eb="2">
      <t>コクガイ</t>
    </rPh>
    <phoneticPr fontId="0"/>
  </si>
  <si>
    <r>
      <rPr>
        <sz val="11"/>
        <color theme="1"/>
        <rFont val="游ゴシック"/>
        <family val="3"/>
      </rPr>
      <t>免許権者</t>
    </r>
    <rPh sb="0" eb="4">
      <t>メンキョケンシャ</t>
    </rPh>
    <phoneticPr fontId="0"/>
  </si>
  <si>
    <r>
      <rPr>
        <sz val="11"/>
        <color theme="1"/>
        <rFont val="游ゴシック"/>
        <family val="3"/>
      </rPr>
      <t>免許番号</t>
    </r>
    <rPh sb="0" eb="4">
      <t>メンキョバンゴウ</t>
    </rPh>
    <phoneticPr fontId="0"/>
  </si>
  <si>
    <t>(</t>
  </si>
  <si>
    <t>)</t>
  </si>
  <si>
    <t>ＴＥＬ</t>
  </si>
  <si>
    <t>申込年月日</t>
    <rPh sb="0" eb="2">
      <t>モウシコミ</t>
    </rPh>
    <rPh sb="2" eb="5">
      <t>ネンガッピ</t>
    </rPh>
    <phoneticPr fontId="54"/>
  </si>
  <si>
    <t>：</t>
    <phoneticPr fontId="54"/>
  </si>
  <si>
    <t>年</t>
    <rPh sb="0" eb="1">
      <t>ネン</t>
    </rPh>
    <phoneticPr fontId="54"/>
  </si>
  <si>
    <t>月</t>
    <rPh sb="0" eb="1">
      <t>ガツ</t>
    </rPh>
    <phoneticPr fontId="54"/>
  </si>
  <si>
    <t>日</t>
    <rPh sb="0" eb="1">
      <t>ニチ</t>
    </rPh>
    <phoneticPr fontId="54"/>
  </si>
  <si>
    <t>▼　レインズIP型／ラビーネット加入申込書　▼</t>
    <rPh sb="8" eb="9">
      <t>ガタ</t>
    </rPh>
    <phoneticPr fontId="54"/>
  </si>
  <si>
    <t>　レインズIP型（以下レインズ）、ラビーネット（会員業務支援システム）の諸規程並びに</t>
    <rPh sb="7" eb="8">
      <t>ガタ</t>
    </rPh>
    <rPh sb="24" eb="26">
      <t>カイイン</t>
    </rPh>
    <rPh sb="26" eb="28">
      <t>ギョウム</t>
    </rPh>
    <rPh sb="28" eb="30">
      <t>シエン</t>
    </rPh>
    <rPh sb="39" eb="40">
      <t>ナラ</t>
    </rPh>
    <phoneticPr fontId="54"/>
  </si>
  <si>
    <t>利用条件を遵守して利用することを確約し加入申込します。</t>
    <phoneticPr fontId="54"/>
  </si>
  <si>
    <t>　商号又は名称（支店名も記載）</t>
    <rPh sb="1" eb="3">
      <t>ショウゴウ</t>
    </rPh>
    <rPh sb="3" eb="4">
      <t>マタ</t>
    </rPh>
    <rPh sb="5" eb="7">
      <t>メイショウ</t>
    </rPh>
    <rPh sb="8" eb="11">
      <t>シテンメイ</t>
    </rPh>
    <rPh sb="12" eb="14">
      <t>キサイ</t>
    </rPh>
    <phoneticPr fontId="54"/>
  </si>
  <si>
    <t>　代表者名</t>
    <phoneticPr fontId="54"/>
  </si>
  <si>
    <t>　免許番号</t>
    <rPh sb="1" eb="3">
      <t>メンキョ</t>
    </rPh>
    <rPh sb="3" eb="5">
      <t>バンゴウ</t>
    </rPh>
    <phoneticPr fontId="54"/>
  </si>
  <si>
    <t>　担当者名</t>
    <phoneticPr fontId="54"/>
  </si>
  <si>
    <t>（</t>
    <phoneticPr fontId="54"/>
  </si>
  <si>
    <t>）</t>
    <phoneticPr fontId="54"/>
  </si>
  <si>
    <t>　所在地　〒</t>
    <rPh sb="1" eb="4">
      <t>ショザイチ</t>
    </rPh>
    <phoneticPr fontId="54"/>
  </si>
  <si>
    <t>　TEL</t>
    <phoneticPr fontId="54"/>
  </si>
  <si>
    <t>　FAX</t>
    <phoneticPr fontId="54"/>
  </si>
  <si>
    <t>ご</t>
    <phoneticPr fontId="54"/>
  </si>
  <si>
    <t>注</t>
    <rPh sb="0" eb="1">
      <t>チュウ</t>
    </rPh>
    <phoneticPr fontId="54"/>
  </si>
  <si>
    <t>意</t>
    <rPh sb="0" eb="1">
      <t>イ</t>
    </rPh>
    <phoneticPr fontId="54"/>
  </si>
  <si>
    <t>・</t>
    <phoneticPr fontId="54"/>
  </si>
  <si>
    <t>このお申込でレインズのIDとラビーネットのIDの二つのIDが発行されます。</t>
    <phoneticPr fontId="54"/>
  </si>
  <si>
    <t>レインズは指定流通機構が運営するコンピュータシステムです。このシステムを利用し物件情報を登録することで宅建業法34条2項の指定流通機構への登録義務を果たすことができます。</t>
    <rPh sb="5" eb="7">
      <t>シテイ</t>
    </rPh>
    <rPh sb="7" eb="9">
      <t>リュウツウ</t>
    </rPh>
    <rPh sb="36" eb="38">
      <t>リヨウ</t>
    </rPh>
    <rPh sb="39" eb="41">
      <t>ブッケン</t>
    </rPh>
    <rPh sb="41" eb="43">
      <t>ジョウホウ</t>
    </rPh>
    <rPh sb="44" eb="46">
      <t>トウロク</t>
    </rPh>
    <phoneticPr fontId="54"/>
  </si>
  <si>
    <t xml:space="preserve">ラビーネットは当協会が運営する会員支援システムです。本システムは三つのサイトで構成されており、会員専用業務支援サイトをラビーネット、物件出稿サイトをラビーネット登録・検索システム、消費者向け広告サイトをラビーネット不動産といいます。本システムを利用することで不動産ジャパン（消費者向け広告サイト）など、提携サイトに物件情報を公開することができます。
</t>
    <rPh sb="15" eb="17">
      <t>カイイン</t>
    </rPh>
    <rPh sb="17" eb="19">
      <t>シエン</t>
    </rPh>
    <rPh sb="32" eb="33">
      <t>サン</t>
    </rPh>
    <rPh sb="47" eb="49">
      <t>カイイン</t>
    </rPh>
    <rPh sb="49" eb="51">
      <t>センヨウ</t>
    </rPh>
    <rPh sb="51" eb="53">
      <t>ギョウム</t>
    </rPh>
    <rPh sb="53" eb="55">
      <t>シエン</t>
    </rPh>
    <rPh sb="66" eb="68">
      <t>ブッケン</t>
    </rPh>
    <rPh sb="68" eb="70">
      <t>シュッコウ</t>
    </rPh>
    <rPh sb="80" eb="82">
      <t>トウロク</t>
    </rPh>
    <rPh sb="83" eb="85">
      <t>ケンサク</t>
    </rPh>
    <rPh sb="107" eb="110">
      <t>フドウサン</t>
    </rPh>
    <phoneticPr fontId="54"/>
  </si>
  <si>
    <r>
      <t xml:space="preserve">各サイトを利用する前に必ず運営規程や利用規約・ガイドライン、マニュアル等をご一読ください。
また、利用に際しましては各法令を遵守して下さい。
</t>
    </r>
    <r>
      <rPr>
        <b/>
        <u/>
        <sz val="12"/>
        <color theme="1"/>
        <rFont val="メイリオ"/>
        <family val="3"/>
        <charset val="128"/>
      </rPr>
      <t xml:space="preserve">規約やマニュアル等は各サイトに掲載しております。
</t>
    </r>
    <r>
      <rPr>
        <sz val="10"/>
        <color theme="1"/>
        <rFont val="メイリオ"/>
        <family val="3"/>
        <charset val="128"/>
      </rPr>
      <t xml:space="preserve">（ラビーネットの運営規程は「新規お申し込みの方」ページに設置しております）
</t>
    </r>
    <rPh sb="66" eb="67">
      <t>クダ</t>
    </rPh>
    <rPh sb="110" eb="112">
      <t>シンキ</t>
    </rPh>
    <rPh sb="118" eb="119">
      <t>カタ</t>
    </rPh>
    <phoneticPr fontId="54"/>
  </si>
  <si>
    <t>ラビーネットには一部有料のコンテンツがございますのでご利用時にはご注意下さい（料金はコンテンツ提供会社からのご請求となります）。</t>
    <rPh sb="8" eb="10">
      <t>イチブ</t>
    </rPh>
    <rPh sb="35" eb="36">
      <t>クダ</t>
    </rPh>
    <rPh sb="39" eb="41">
      <t>リョウキン</t>
    </rPh>
    <rPh sb="47" eb="49">
      <t>テイキョウ</t>
    </rPh>
    <rPh sb="49" eb="51">
      <t>カイシャ</t>
    </rPh>
    <rPh sb="55" eb="57">
      <t>セイキュウ</t>
    </rPh>
    <phoneticPr fontId="54"/>
  </si>
  <si>
    <t>各システムのIDは供託日以降（新入会員のみ。既会員は随時）、当協会へ登録の御社FAX番号へご通知致します。初期のパスワードは当センターで自動設定致します。
希望するパスワードへ変更したい場合は一度ログイン後に各自で変更をお願い致します。</t>
    <rPh sb="12" eb="14">
      <t>イコウ</t>
    </rPh>
    <rPh sb="15" eb="16">
      <t>シン</t>
    </rPh>
    <rPh sb="17" eb="19">
      <t>カイイン</t>
    </rPh>
    <rPh sb="22" eb="23">
      <t>キ</t>
    </rPh>
    <rPh sb="23" eb="25">
      <t>カイイン</t>
    </rPh>
    <rPh sb="26" eb="28">
      <t>ズイジ</t>
    </rPh>
    <rPh sb="30" eb="31">
      <t>トウ</t>
    </rPh>
    <rPh sb="48" eb="49">
      <t>イタ</t>
    </rPh>
    <rPh sb="53" eb="55">
      <t>ショキ</t>
    </rPh>
    <rPh sb="70" eb="72">
      <t>セッテイ</t>
    </rPh>
    <rPh sb="72" eb="73">
      <t>イタ</t>
    </rPh>
    <rPh sb="78" eb="80">
      <t>キボウ</t>
    </rPh>
    <rPh sb="88" eb="90">
      <t>ヘンコウ</t>
    </rPh>
    <rPh sb="93" eb="95">
      <t>バアイ</t>
    </rPh>
    <rPh sb="96" eb="98">
      <t>イチド</t>
    </rPh>
    <rPh sb="104" eb="106">
      <t>カクジ</t>
    </rPh>
    <rPh sb="111" eb="112">
      <t>ネガ</t>
    </rPh>
    <rPh sb="113" eb="114">
      <t>イタ</t>
    </rPh>
    <phoneticPr fontId="54"/>
  </si>
  <si>
    <r>
      <t>◆お申込みありがとうございました。</t>
    </r>
    <r>
      <rPr>
        <sz val="11"/>
        <color theme="0"/>
        <rFont val="メイリオ"/>
        <family val="3"/>
        <charset val="128"/>
      </rPr>
      <t>◎◎</t>
    </r>
    <phoneticPr fontId="54"/>
  </si>
  <si>
    <r>
      <rPr>
        <sz val="11"/>
        <color theme="1"/>
        <rFont val="游ゴシック"/>
        <family val="3"/>
      </rPr>
      <t>専任取引士</t>
    </r>
    <r>
      <rPr>
        <sz val="11"/>
        <color theme="1"/>
        <rFont val="游ゴシック"/>
        <family val="3"/>
        <charset val="128"/>
      </rPr>
      <t>1</t>
    </r>
    <rPh sb="0" eb="5">
      <t>センニントリヒキシ</t>
    </rPh>
    <phoneticPr fontId="0"/>
  </si>
  <si>
    <t>専任取引士2</t>
    <rPh sb="0" eb="5">
      <t>センニントリヒキシ</t>
    </rPh>
    <phoneticPr fontId="0"/>
  </si>
  <si>
    <r>
      <rPr>
        <sz val="11"/>
        <color theme="1"/>
        <rFont val="游ゴシック"/>
        <family val="3"/>
      </rPr>
      <t>専任取引士</t>
    </r>
    <r>
      <rPr>
        <sz val="11"/>
        <color theme="1"/>
        <rFont val="游ゴシック"/>
        <family val="3"/>
        <charset val="128"/>
      </rPr>
      <t>3</t>
    </r>
    <r>
      <rPr>
        <sz val="11"/>
        <color theme="1"/>
        <rFont val="ＭＳ Ｐゴシック"/>
        <family val="2"/>
        <charset val="128"/>
        <scheme val="minor"/>
      </rPr>
      <t/>
    </r>
    <rPh sb="0" eb="5">
      <t>センニントリヒキシ</t>
    </rPh>
    <phoneticPr fontId="0"/>
  </si>
  <si>
    <t>専任取引士4</t>
    <rPh sb="0" eb="5">
      <t>センニントリヒキシ</t>
    </rPh>
    <phoneticPr fontId="0"/>
  </si>
  <si>
    <r>
      <rPr>
        <sz val="11"/>
        <color theme="1"/>
        <rFont val="游ゴシック"/>
        <family val="3"/>
      </rPr>
      <t>専任取引士</t>
    </r>
    <r>
      <rPr>
        <sz val="11"/>
        <color theme="1"/>
        <rFont val="游ゴシック"/>
        <family val="3"/>
        <charset val="128"/>
      </rPr>
      <t>5</t>
    </r>
    <r>
      <rPr>
        <sz val="11"/>
        <color theme="1"/>
        <rFont val="ＭＳ Ｐゴシック"/>
        <family val="2"/>
        <charset val="128"/>
        <scheme val="minor"/>
      </rPr>
      <t/>
    </r>
    <rPh sb="0" eb="5">
      <t>センニントリヒキシ</t>
    </rPh>
    <phoneticPr fontId="0"/>
  </si>
  <si>
    <t>専任取引士6</t>
    <rPh sb="0" eb="5">
      <t>センニントリヒキシ</t>
    </rPh>
    <phoneticPr fontId="0"/>
  </si>
  <si>
    <r>
      <rPr>
        <sz val="11"/>
        <color theme="1"/>
        <rFont val="游ゴシック"/>
        <family val="3"/>
      </rPr>
      <t>専任取引士</t>
    </r>
    <r>
      <rPr>
        <sz val="11"/>
        <color theme="1"/>
        <rFont val="游ゴシック"/>
        <family val="3"/>
        <charset val="128"/>
      </rPr>
      <t>7</t>
    </r>
    <r>
      <rPr>
        <sz val="11"/>
        <color theme="1"/>
        <rFont val="ＭＳ Ｐゴシック"/>
        <family val="2"/>
        <charset val="128"/>
        <scheme val="minor"/>
      </rPr>
      <t/>
    </r>
    <rPh sb="0" eb="5">
      <t>センニントリヒキシ</t>
    </rPh>
    <phoneticPr fontId="0"/>
  </si>
  <si>
    <t>専任取引士8</t>
    <rPh sb="0" eb="5">
      <t>センニントリヒキシ</t>
    </rPh>
    <phoneticPr fontId="0"/>
  </si>
  <si>
    <r>
      <rPr>
        <sz val="11"/>
        <color theme="1"/>
        <rFont val="游ゴシック"/>
        <family val="3"/>
      </rPr>
      <t>専任取引士</t>
    </r>
    <r>
      <rPr>
        <sz val="11"/>
        <color theme="1"/>
        <rFont val="游ゴシック"/>
        <family val="3"/>
        <charset val="128"/>
      </rPr>
      <t>9</t>
    </r>
    <r>
      <rPr>
        <sz val="11"/>
        <color theme="1"/>
        <rFont val="ＭＳ Ｐゴシック"/>
        <family val="2"/>
        <charset val="128"/>
        <scheme val="minor"/>
      </rPr>
      <t/>
    </r>
    <rPh sb="0" eb="5">
      <t>センニントリヒキシ</t>
    </rPh>
    <phoneticPr fontId="0"/>
  </si>
  <si>
    <t>専任取引士10</t>
    <rPh sb="0" eb="5">
      <t>センニントリヒキシ</t>
    </rPh>
    <phoneticPr fontId="0"/>
  </si>
  <si>
    <r>
      <rPr>
        <sz val="11"/>
        <color theme="1"/>
        <rFont val="游ゴシック"/>
        <family val="3"/>
      </rPr>
      <t>専任取引士</t>
    </r>
    <r>
      <rPr>
        <sz val="11"/>
        <color theme="1"/>
        <rFont val="游ゴシック"/>
        <family val="3"/>
        <charset val="128"/>
      </rPr>
      <t>11</t>
    </r>
    <r>
      <rPr>
        <sz val="11"/>
        <color theme="1"/>
        <rFont val="ＭＳ Ｐゴシック"/>
        <family val="2"/>
        <charset val="128"/>
        <scheme val="minor"/>
      </rPr>
      <t/>
    </r>
    <rPh sb="0" eb="5">
      <t>センニントリヒキシ</t>
    </rPh>
    <phoneticPr fontId="0"/>
  </si>
  <si>
    <t>専任取引士12</t>
    <rPh sb="0" eb="5">
      <t>センニントリヒキシ</t>
    </rPh>
    <phoneticPr fontId="0"/>
  </si>
  <si>
    <r>
      <rPr>
        <sz val="11"/>
        <color theme="1"/>
        <rFont val="游ゴシック"/>
        <family val="3"/>
      </rPr>
      <t>専任取引士</t>
    </r>
    <r>
      <rPr>
        <sz val="11"/>
        <color theme="1"/>
        <rFont val="游ゴシック"/>
        <family val="3"/>
        <charset val="128"/>
      </rPr>
      <t>13</t>
    </r>
    <r>
      <rPr>
        <sz val="11"/>
        <color theme="1"/>
        <rFont val="ＭＳ Ｐゴシック"/>
        <family val="2"/>
        <charset val="128"/>
        <scheme val="minor"/>
      </rPr>
      <t/>
    </r>
    <rPh sb="0" eb="5">
      <t>センニントリヒキシ</t>
    </rPh>
    <phoneticPr fontId="0"/>
  </si>
  <si>
    <t>専任取引士14</t>
    <rPh sb="0" eb="5">
      <t>センニントリヒキシ</t>
    </rPh>
    <phoneticPr fontId="0"/>
  </si>
  <si>
    <r>
      <rPr>
        <sz val="11"/>
        <color theme="1"/>
        <rFont val="游ゴシック"/>
        <family val="3"/>
      </rPr>
      <t>専任取引士</t>
    </r>
    <r>
      <rPr>
        <sz val="11"/>
        <color theme="1"/>
        <rFont val="游ゴシック"/>
        <family val="3"/>
        <charset val="128"/>
      </rPr>
      <t>15</t>
    </r>
    <r>
      <rPr>
        <sz val="11"/>
        <color theme="1"/>
        <rFont val="ＭＳ Ｐゴシック"/>
        <family val="2"/>
        <charset val="128"/>
        <scheme val="minor"/>
      </rPr>
      <t/>
    </r>
    <rPh sb="0" eb="5">
      <t>センニントリヒキシ</t>
    </rPh>
    <phoneticPr fontId="0"/>
  </si>
  <si>
    <t>専任取引士16</t>
    <rPh sb="0" eb="5">
      <t>センニントリヒキシ</t>
    </rPh>
    <phoneticPr fontId="0"/>
  </si>
  <si>
    <r>
      <rPr>
        <sz val="11"/>
        <color theme="1"/>
        <rFont val="游ゴシック"/>
        <family val="3"/>
      </rPr>
      <t>専任取引士</t>
    </r>
    <r>
      <rPr>
        <sz val="11"/>
        <color theme="1"/>
        <rFont val="游ゴシック"/>
        <family val="3"/>
        <charset val="128"/>
      </rPr>
      <t>17</t>
    </r>
    <r>
      <rPr>
        <sz val="11"/>
        <color theme="1"/>
        <rFont val="ＭＳ Ｐゴシック"/>
        <family val="2"/>
        <charset val="128"/>
        <scheme val="minor"/>
      </rPr>
      <t/>
    </r>
    <rPh sb="0" eb="5">
      <t>センニントリヒキシ</t>
    </rPh>
    <phoneticPr fontId="0"/>
  </si>
  <si>
    <t>専任取引士18</t>
    <rPh sb="0" eb="5">
      <t>センニントリヒキシ</t>
    </rPh>
    <phoneticPr fontId="0"/>
  </si>
  <si>
    <r>
      <rPr>
        <sz val="11"/>
        <color theme="1"/>
        <rFont val="游ゴシック"/>
        <family val="3"/>
      </rPr>
      <t>専任取引士</t>
    </r>
    <r>
      <rPr>
        <sz val="11"/>
        <color theme="1"/>
        <rFont val="游ゴシック"/>
        <family val="3"/>
        <charset val="128"/>
      </rPr>
      <t>19</t>
    </r>
    <r>
      <rPr>
        <sz val="11"/>
        <color theme="1"/>
        <rFont val="ＭＳ Ｐゴシック"/>
        <family val="2"/>
        <charset val="128"/>
        <scheme val="minor"/>
      </rPr>
      <t/>
    </r>
    <rPh sb="0" eb="5">
      <t>センニントリヒキシ</t>
    </rPh>
    <phoneticPr fontId="0"/>
  </si>
  <si>
    <t>専任取引士20</t>
    <rPh sb="0" eb="5">
      <t>センニントリヒキシ</t>
    </rPh>
    <phoneticPr fontId="0"/>
  </si>
  <si>
    <r>
      <rPr>
        <sz val="11"/>
        <color theme="1"/>
        <rFont val="游ゴシック"/>
        <family val="3"/>
      </rPr>
      <t>専任取引士</t>
    </r>
    <r>
      <rPr>
        <sz val="11"/>
        <color theme="1"/>
        <rFont val="游ゴシック"/>
        <family val="3"/>
        <charset val="128"/>
      </rPr>
      <t>21</t>
    </r>
    <r>
      <rPr>
        <sz val="11"/>
        <color theme="1"/>
        <rFont val="ＭＳ Ｐゴシック"/>
        <family val="2"/>
        <charset val="128"/>
        <scheme val="minor"/>
      </rPr>
      <t/>
    </r>
    <rPh sb="0" eb="5">
      <t>センニントリヒキシ</t>
    </rPh>
    <phoneticPr fontId="0"/>
  </si>
  <si>
    <t>専任取引士22</t>
    <rPh sb="0" eb="5">
      <t>センニントリヒキシ</t>
    </rPh>
    <phoneticPr fontId="0"/>
  </si>
  <si>
    <r>
      <rPr>
        <sz val="11"/>
        <color theme="1"/>
        <rFont val="游ゴシック"/>
        <family val="3"/>
      </rPr>
      <t>専任取引士</t>
    </r>
    <r>
      <rPr>
        <sz val="11"/>
        <color theme="1"/>
        <rFont val="游ゴシック"/>
        <family val="3"/>
        <charset val="128"/>
      </rPr>
      <t>23</t>
    </r>
    <r>
      <rPr>
        <sz val="11"/>
        <color theme="1"/>
        <rFont val="ＭＳ Ｐゴシック"/>
        <family val="2"/>
        <charset val="128"/>
        <scheme val="minor"/>
      </rPr>
      <t/>
    </r>
    <rPh sb="0" eb="5">
      <t>センニントリヒキシ</t>
    </rPh>
    <phoneticPr fontId="0"/>
  </si>
  <si>
    <t>専任取引士24</t>
    <rPh sb="0" eb="5">
      <t>センニントリヒキシ</t>
    </rPh>
    <phoneticPr fontId="0"/>
  </si>
  <si>
    <r>
      <rPr>
        <sz val="11"/>
        <color theme="1"/>
        <rFont val="游ゴシック"/>
        <family val="3"/>
      </rPr>
      <t>専任取引士</t>
    </r>
    <r>
      <rPr>
        <sz val="11"/>
        <color theme="1"/>
        <rFont val="游ゴシック"/>
        <family val="3"/>
        <charset val="128"/>
      </rPr>
      <t>25</t>
    </r>
    <r>
      <rPr>
        <sz val="11"/>
        <color theme="1"/>
        <rFont val="ＭＳ Ｐゴシック"/>
        <family val="2"/>
        <charset val="128"/>
        <scheme val="minor"/>
      </rPr>
      <t/>
    </r>
    <rPh sb="0" eb="5">
      <t>センニントリヒキシ</t>
    </rPh>
    <phoneticPr fontId="0"/>
  </si>
  <si>
    <t>専任取引士26</t>
    <rPh sb="0" eb="5">
      <t>センニントリヒキシ</t>
    </rPh>
    <phoneticPr fontId="0"/>
  </si>
  <si>
    <r>
      <rPr>
        <sz val="11"/>
        <color theme="1"/>
        <rFont val="游ゴシック"/>
        <family val="3"/>
      </rPr>
      <t>専任取引士</t>
    </r>
    <r>
      <rPr>
        <sz val="11"/>
        <color theme="1"/>
        <rFont val="游ゴシック"/>
        <family val="3"/>
        <charset val="128"/>
      </rPr>
      <t>27</t>
    </r>
    <r>
      <rPr>
        <sz val="11"/>
        <color theme="1"/>
        <rFont val="ＭＳ Ｐゴシック"/>
        <family val="2"/>
        <charset val="128"/>
        <scheme val="minor"/>
      </rPr>
      <t/>
    </r>
    <rPh sb="0" eb="5">
      <t>センニントリヒキシ</t>
    </rPh>
    <phoneticPr fontId="0"/>
  </si>
  <si>
    <t>専任取引士28</t>
    <rPh sb="0" eb="5">
      <t>センニントリヒキシ</t>
    </rPh>
    <phoneticPr fontId="0"/>
  </si>
  <si>
    <r>
      <rPr>
        <sz val="11"/>
        <color theme="1"/>
        <rFont val="游ゴシック"/>
        <family val="3"/>
      </rPr>
      <t>専任取引士</t>
    </r>
    <r>
      <rPr>
        <sz val="11"/>
        <color theme="1"/>
        <rFont val="游ゴシック"/>
        <family val="3"/>
        <charset val="128"/>
      </rPr>
      <t>29</t>
    </r>
    <r>
      <rPr>
        <sz val="11"/>
        <color theme="1"/>
        <rFont val="ＭＳ Ｐゴシック"/>
        <family val="2"/>
        <charset val="128"/>
        <scheme val="minor"/>
      </rPr>
      <t/>
    </r>
    <rPh sb="0" eb="5">
      <t>センニントリヒキシ</t>
    </rPh>
    <phoneticPr fontId="0"/>
  </si>
  <si>
    <t>専任取引士30</t>
    <rPh sb="0" eb="5">
      <t>センニントリヒキシ</t>
    </rPh>
    <phoneticPr fontId="0"/>
  </si>
  <si>
    <r>
      <rPr>
        <sz val="11"/>
        <color theme="1"/>
        <rFont val="游ゴシック"/>
        <family val="3"/>
      </rPr>
      <t>専任取引士</t>
    </r>
    <r>
      <rPr>
        <sz val="11"/>
        <color theme="1"/>
        <rFont val="游ゴシック"/>
        <family val="3"/>
        <charset val="128"/>
      </rPr>
      <t>31</t>
    </r>
    <r>
      <rPr>
        <sz val="11"/>
        <color theme="1"/>
        <rFont val="ＭＳ Ｐゴシック"/>
        <family val="2"/>
        <charset val="128"/>
        <scheme val="minor"/>
      </rPr>
      <t/>
    </r>
    <rPh sb="0" eb="5">
      <t>センニントリヒキシ</t>
    </rPh>
    <phoneticPr fontId="0"/>
  </si>
  <si>
    <t>専任取引士32</t>
    <rPh sb="0" eb="5">
      <t>センニントリヒキシ</t>
    </rPh>
    <phoneticPr fontId="0"/>
  </si>
  <si>
    <r>
      <rPr>
        <sz val="11"/>
        <color theme="1"/>
        <rFont val="游ゴシック"/>
        <family val="3"/>
      </rPr>
      <t>専任取引士</t>
    </r>
    <r>
      <rPr>
        <sz val="11"/>
        <color theme="1"/>
        <rFont val="游ゴシック"/>
        <family val="3"/>
        <charset val="128"/>
      </rPr>
      <t>33</t>
    </r>
    <r>
      <rPr>
        <sz val="11"/>
        <color theme="1"/>
        <rFont val="ＭＳ Ｐゴシック"/>
        <family val="2"/>
        <charset val="128"/>
        <scheme val="minor"/>
      </rPr>
      <t/>
    </r>
    <rPh sb="0" eb="5">
      <t>センニントリヒキシ</t>
    </rPh>
    <phoneticPr fontId="0"/>
  </si>
  <si>
    <t>専任取引士34</t>
    <rPh sb="0" eb="5">
      <t>センニントリヒキシ</t>
    </rPh>
    <phoneticPr fontId="0"/>
  </si>
  <si>
    <r>
      <rPr>
        <sz val="11"/>
        <color theme="1"/>
        <rFont val="游ゴシック"/>
        <family val="3"/>
      </rPr>
      <t>専任取引士</t>
    </r>
    <r>
      <rPr>
        <sz val="11"/>
        <color theme="1"/>
        <rFont val="游ゴシック"/>
        <family val="3"/>
        <charset val="128"/>
      </rPr>
      <t>35</t>
    </r>
    <r>
      <rPr>
        <sz val="11"/>
        <color theme="1"/>
        <rFont val="ＭＳ Ｐゴシック"/>
        <family val="2"/>
        <charset val="128"/>
        <scheme val="minor"/>
      </rPr>
      <t/>
    </r>
    <rPh sb="0" eb="5">
      <t>センニントリヒキシ</t>
    </rPh>
    <phoneticPr fontId="0"/>
  </si>
  <si>
    <t>専任取引士36</t>
    <rPh sb="0" eb="5">
      <t>センニントリヒキシ</t>
    </rPh>
    <phoneticPr fontId="0"/>
  </si>
  <si>
    <r>
      <rPr>
        <sz val="11"/>
        <color theme="1"/>
        <rFont val="游ゴシック"/>
        <family val="3"/>
      </rPr>
      <t>専任取引士</t>
    </r>
    <r>
      <rPr>
        <sz val="11"/>
        <color theme="1"/>
        <rFont val="游ゴシック"/>
        <family val="3"/>
        <charset val="128"/>
      </rPr>
      <t>37</t>
    </r>
    <r>
      <rPr>
        <sz val="11"/>
        <color theme="1"/>
        <rFont val="ＭＳ Ｐゴシック"/>
        <family val="2"/>
        <charset val="128"/>
        <scheme val="minor"/>
      </rPr>
      <t/>
    </r>
    <rPh sb="0" eb="5">
      <t>センニントリヒキシ</t>
    </rPh>
    <phoneticPr fontId="0"/>
  </si>
  <si>
    <t>専任取引士38</t>
    <rPh sb="0" eb="5">
      <t>センニントリヒキシ</t>
    </rPh>
    <phoneticPr fontId="0"/>
  </si>
  <si>
    <r>
      <rPr>
        <sz val="11"/>
        <color theme="1"/>
        <rFont val="游ゴシック"/>
        <family val="3"/>
      </rPr>
      <t>専任取引士</t>
    </r>
    <r>
      <rPr>
        <sz val="11"/>
        <color theme="1"/>
        <rFont val="游ゴシック"/>
        <family val="3"/>
        <charset val="128"/>
      </rPr>
      <t>39</t>
    </r>
    <r>
      <rPr>
        <sz val="11"/>
        <color theme="1"/>
        <rFont val="ＭＳ Ｐゴシック"/>
        <family val="2"/>
        <charset val="128"/>
        <scheme val="minor"/>
      </rPr>
      <t/>
    </r>
    <rPh sb="0" eb="5">
      <t>センニントリヒキシ</t>
    </rPh>
    <phoneticPr fontId="0"/>
  </si>
  <si>
    <t>専任取引士40</t>
    <rPh sb="0" eb="5">
      <t>センニントリヒキシ</t>
    </rPh>
    <phoneticPr fontId="0"/>
  </si>
  <si>
    <r>
      <rPr>
        <sz val="11"/>
        <color theme="1"/>
        <rFont val="游ゴシック"/>
        <family val="3"/>
      </rPr>
      <t>専任取引士</t>
    </r>
    <r>
      <rPr>
        <sz val="11"/>
        <color theme="1"/>
        <rFont val="游ゴシック"/>
        <family val="3"/>
        <charset val="128"/>
      </rPr>
      <t>41</t>
    </r>
    <r>
      <rPr>
        <sz val="11"/>
        <color theme="1"/>
        <rFont val="ＭＳ Ｐゴシック"/>
        <family val="2"/>
        <charset val="128"/>
        <scheme val="minor"/>
      </rPr>
      <t/>
    </r>
    <rPh sb="0" eb="5">
      <t>センニントリヒキシ</t>
    </rPh>
    <phoneticPr fontId="0"/>
  </si>
  <si>
    <t>専任取引士42</t>
    <rPh sb="0" eb="5">
      <t>センニントリヒキシ</t>
    </rPh>
    <phoneticPr fontId="0"/>
  </si>
  <si>
    <r>
      <rPr>
        <sz val="11"/>
        <color theme="1"/>
        <rFont val="游ゴシック"/>
        <family val="3"/>
      </rPr>
      <t>専任取引士</t>
    </r>
    <r>
      <rPr>
        <sz val="11"/>
        <color theme="1"/>
        <rFont val="游ゴシック"/>
        <family val="3"/>
        <charset val="128"/>
      </rPr>
      <t>43</t>
    </r>
    <r>
      <rPr>
        <sz val="11"/>
        <color theme="1"/>
        <rFont val="ＭＳ Ｐゴシック"/>
        <family val="2"/>
        <charset val="128"/>
        <scheme val="minor"/>
      </rPr>
      <t/>
    </r>
    <rPh sb="0" eb="5">
      <t>センニントリヒキシ</t>
    </rPh>
    <phoneticPr fontId="0"/>
  </si>
  <si>
    <t>専任取引士44</t>
    <rPh sb="0" eb="5">
      <t>センニントリヒキシ</t>
    </rPh>
    <phoneticPr fontId="0"/>
  </si>
  <si>
    <r>
      <rPr>
        <sz val="11"/>
        <color theme="1"/>
        <rFont val="游ゴシック"/>
        <family val="3"/>
      </rPr>
      <t>専任取引士</t>
    </r>
    <r>
      <rPr>
        <sz val="11"/>
        <color theme="1"/>
        <rFont val="游ゴシック"/>
        <family val="3"/>
        <charset val="128"/>
      </rPr>
      <t>45</t>
    </r>
    <r>
      <rPr>
        <sz val="11"/>
        <color theme="1"/>
        <rFont val="ＭＳ Ｐゴシック"/>
        <family val="2"/>
        <charset val="128"/>
        <scheme val="minor"/>
      </rPr>
      <t/>
    </r>
    <rPh sb="0" eb="5">
      <t>センニントリヒキシ</t>
    </rPh>
    <phoneticPr fontId="0"/>
  </si>
  <si>
    <t>専任取引士46</t>
    <rPh sb="0" eb="5">
      <t>センニントリヒキシ</t>
    </rPh>
    <phoneticPr fontId="0"/>
  </si>
  <si>
    <r>
      <rPr>
        <sz val="11"/>
        <color theme="1"/>
        <rFont val="游ゴシック"/>
        <family val="3"/>
      </rPr>
      <t>専任取引士</t>
    </r>
    <r>
      <rPr>
        <sz val="11"/>
        <color theme="1"/>
        <rFont val="游ゴシック"/>
        <family val="3"/>
        <charset val="128"/>
      </rPr>
      <t>47</t>
    </r>
    <r>
      <rPr>
        <sz val="11"/>
        <color theme="1"/>
        <rFont val="ＭＳ Ｐゴシック"/>
        <family val="2"/>
        <charset val="128"/>
        <scheme val="minor"/>
      </rPr>
      <t/>
    </r>
    <rPh sb="0" eb="5">
      <t>センニントリヒキシ</t>
    </rPh>
    <phoneticPr fontId="0"/>
  </si>
  <si>
    <t>専任取引士48</t>
    <rPh sb="0" eb="5">
      <t>センニントリヒキシ</t>
    </rPh>
    <phoneticPr fontId="0"/>
  </si>
  <si>
    <r>
      <rPr>
        <sz val="11"/>
        <color theme="1"/>
        <rFont val="游ゴシック"/>
        <family val="3"/>
      </rPr>
      <t>専任取引士</t>
    </r>
    <r>
      <rPr>
        <sz val="11"/>
        <color theme="1"/>
        <rFont val="游ゴシック"/>
        <family val="3"/>
        <charset val="128"/>
      </rPr>
      <t>49</t>
    </r>
    <r>
      <rPr>
        <sz val="11"/>
        <color theme="1"/>
        <rFont val="ＭＳ Ｐゴシック"/>
        <family val="2"/>
        <charset val="128"/>
        <scheme val="minor"/>
      </rPr>
      <t/>
    </r>
    <rPh sb="0" eb="5">
      <t>センニントリヒキシ</t>
    </rPh>
    <phoneticPr fontId="0"/>
  </si>
  <si>
    <t>専任取引士50</t>
    <rPh sb="0" eb="5">
      <t>センニントリヒキシ</t>
    </rPh>
    <phoneticPr fontId="0"/>
  </si>
  <si>
    <r>
      <rPr>
        <sz val="11"/>
        <color theme="1"/>
        <rFont val="游ゴシック"/>
        <family val="3"/>
      </rPr>
      <t>専任取引士</t>
    </r>
    <r>
      <rPr>
        <sz val="11"/>
        <color theme="1"/>
        <rFont val="游ゴシック"/>
        <family val="3"/>
        <charset val="128"/>
      </rPr>
      <t>51</t>
    </r>
    <r>
      <rPr>
        <sz val="11"/>
        <color theme="1"/>
        <rFont val="ＭＳ Ｐゴシック"/>
        <family val="2"/>
        <charset val="128"/>
        <scheme val="minor"/>
      </rPr>
      <t/>
    </r>
    <rPh sb="0" eb="5">
      <t>センニントリヒキシ</t>
    </rPh>
    <phoneticPr fontId="0"/>
  </si>
  <si>
    <t>専任取引士52</t>
    <rPh sb="0" eb="5">
      <t>センニントリヒキシ</t>
    </rPh>
    <phoneticPr fontId="0"/>
  </si>
  <si>
    <r>
      <rPr>
        <sz val="11"/>
        <color theme="1"/>
        <rFont val="游ゴシック"/>
        <family val="3"/>
      </rPr>
      <t>専任取引士</t>
    </r>
    <r>
      <rPr>
        <sz val="11"/>
        <color theme="1"/>
        <rFont val="游ゴシック"/>
        <family val="3"/>
        <charset val="128"/>
      </rPr>
      <t>53</t>
    </r>
    <r>
      <rPr>
        <sz val="11"/>
        <color theme="1"/>
        <rFont val="ＭＳ Ｐゴシック"/>
        <family val="2"/>
        <charset val="128"/>
        <scheme val="minor"/>
      </rPr>
      <t/>
    </r>
    <rPh sb="0" eb="5">
      <t>センニントリヒキシ</t>
    </rPh>
    <phoneticPr fontId="0"/>
  </si>
  <si>
    <t>専任取引士54</t>
    <rPh sb="0" eb="5">
      <t>センニントリヒキシ</t>
    </rPh>
    <phoneticPr fontId="0"/>
  </si>
  <si>
    <r>
      <rPr>
        <sz val="11"/>
        <color theme="1"/>
        <rFont val="游ゴシック"/>
        <family val="3"/>
      </rPr>
      <t>専任取引士</t>
    </r>
    <r>
      <rPr>
        <sz val="11"/>
        <color theme="1"/>
        <rFont val="游ゴシック"/>
        <family val="3"/>
        <charset val="128"/>
      </rPr>
      <t>55</t>
    </r>
    <r>
      <rPr>
        <sz val="11"/>
        <color theme="1"/>
        <rFont val="ＭＳ Ｐゴシック"/>
        <family val="2"/>
        <charset val="128"/>
        <scheme val="minor"/>
      </rPr>
      <t/>
    </r>
    <rPh sb="0" eb="5">
      <t>センニントリヒキシ</t>
    </rPh>
    <phoneticPr fontId="0"/>
  </si>
  <si>
    <t>専任取引士56</t>
    <rPh sb="0" eb="5">
      <t>センニントリヒキシ</t>
    </rPh>
    <phoneticPr fontId="0"/>
  </si>
  <si>
    <r>
      <rPr>
        <sz val="11"/>
        <color theme="1"/>
        <rFont val="游ゴシック"/>
        <family val="3"/>
      </rPr>
      <t>専任取引士</t>
    </r>
    <r>
      <rPr>
        <sz val="11"/>
        <color theme="1"/>
        <rFont val="游ゴシック"/>
        <family val="3"/>
        <charset val="128"/>
      </rPr>
      <t>57</t>
    </r>
    <r>
      <rPr>
        <sz val="11"/>
        <color theme="1"/>
        <rFont val="ＭＳ Ｐゴシック"/>
        <family val="2"/>
        <charset val="128"/>
        <scheme val="minor"/>
      </rPr>
      <t/>
    </r>
    <rPh sb="0" eb="5">
      <t>センニントリヒキシ</t>
    </rPh>
    <phoneticPr fontId="0"/>
  </si>
  <si>
    <t>専任取引士58</t>
    <rPh sb="0" eb="5">
      <t>センニントリヒキシ</t>
    </rPh>
    <phoneticPr fontId="0"/>
  </si>
  <si>
    <r>
      <rPr>
        <sz val="11"/>
        <color theme="1"/>
        <rFont val="游ゴシック"/>
        <family val="3"/>
      </rPr>
      <t>専任取引士</t>
    </r>
    <r>
      <rPr>
        <sz val="11"/>
        <color theme="1"/>
        <rFont val="游ゴシック"/>
        <family val="3"/>
        <charset val="128"/>
      </rPr>
      <t>59</t>
    </r>
    <r>
      <rPr>
        <sz val="11"/>
        <color theme="1"/>
        <rFont val="ＭＳ Ｐゴシック"/>
        <family val="2"/>
        <charset val="128"/>
        <scheme val="minor"/>
      </rPr>
      <t/>
    </r>
    <rPh sb="0" eb="5">
      <t>センニントリヒキシ</t>
    </rPh>
    <phoneticPr fontId="0"/>
  </si>
  <si>
    <t>専任取引士60</t>
    <rPh sb="0" eb="5">
      <t>センニントリヒキシ</t>
    </rPh>
    <phoneticPr fontId="0"/>
  </si>
  <si>
    <r>
      <rPr>
        <sz val="11"/>
        <color theme="1"/>
        <rFont val="游ゴシック"/>
        <family val="3"/>
      </rPr>
      <t>専任取引士</t>
    </r>
    <r>
      <rPr>
        <sz val="11"/>
        <color theme="1"/>
        <rFont val="游ゴシック"/>
        <family val="3"/>
        <charset val="128"/>
      </rPr>
      <t>61</t>
    </r>
    <r>
      <rPr>
        <sz val="11"/>
        <color theme="1"/>
        <rFont val="ＭＳ Ｐゴシック"/>
        <family val="2"/>
        <charset val="128"/>
        <scheme val="minor"/>
      </rPr>
      <t/>
    </r>
    <rPh sb="0" eb="5">
      <t>センニントリヒキシ</t>
    </rPh>
    <phoneticPr fontId="0"/>
  </si>
  <si>
    <t>専任取引士62</t>
    <rPh sb="0" eb="5">
      <t>センニントリヒキシ</t>
    </rPh>
    <phoneticPr fontId="0"/>
  </si>
  <si>
    <r>
      <rPr>
        <sz val="11"/>
        <color theme="1"/>
        <rFont val="游ゴシック"/>
        <family val="3"/>
      </rPr>
      <t>専任取引士</t>
    </r>
    <r>
      <rPr>
        <sz val="11"/>
        <color theme="1"/>
        <rFont val="游ゴシック"/>
        <family val="3"/>
        <charset val="128"/>
      </rPr>
      <t>63</t>
    </r>
    <r>
      <rPr>
        <sz val="11"/>
        <color theme="1"/>
        <rFont val="ＭＳ Ｐゴシック"/>
        <family val="2"/>
        <charset val="128"/>
        <scheme val="minor"/>
      </rPr>
      <t/>
    </r>
    <rPh sb="0" eb="5">
      <t>センニントリヒキシ</t>
    </rPh>
    <phoneticPr fontId="0"/>
  </si>
  <si>
    <t>専任取引士64</t>
    <rPh sb="0" eb="5">
      <t>センニントリヒキシ</t>
    </rPh>
    <phoneticPr fontId="0"/>
  </si>
  <si>
    <r>
      <rPr>
        <sz val="11"/>
        <color theme="1"/>
        <rFont val="游ゴシック"/>
        <family val="3"/>
      </rPr>
      <t>専任取引士</t>
    </r>
    <r>
      <rPr>
        <sz val="11"/>
        <color theme="1"/>
        <rFont val="游ゴシック"/>
        <family val="3"/>
        <charset val="128"/>
      </rPr>
      <t>65</t>
    </r>
    <r>
      <rPr>
        <sz val="11"/>
        <color theme="1"/>
        <rFont val="ＭＳ Ｐゴシック"/>
        <family val="2"/>
        <charset val="128"/>
        <scheme val="minor"/>
      </rPr>
      <t/>
    </r>
    <rPh sb="0" eb="5">
      <t>センニントリヒキシ</t>
    </rPh>
    <phoneticPr fontId="0"/>
  </si>
  <si>
    <t>専任取引士66</t>
    <rPh sb="0" eb="5">
      <t>センニントリヒキシ</t>
    </rPh>
    <phoneticPr fontId="0"/>
  </si>
  <si>
    <r>
      <rPr>
        <sz val="11"/>
        <color theme="1"/>
        <rFont val="游ゴシック"/>
        <family val="3"/>
      </rPr>
      <t>専任取引士</t>
    </r>
    <r>
      <rPr>
        <sz val="11"/>
        <color theme="1"/>
        <rFont val="游ゴシック"/>
        <family val="3"/>
        <charset val="128"/>
      </rPr>
      <t>67</t>
    </r>
    <r>
      <rPr>
        <sz val="11"/>
        <color theme="1"/>
        <rFont val="ＭＳ Ｐゴシック"/>
        <family val="2"/>
        <charset val="128"/>
        <scheme val="minor"/>
      </rPr>
      <t/>
    </r>
    <rPh sb="0" eb="5">
      <t>センニントリヒキシ</t>
    </rPh>
    <phoneticPr fontId="0"/>
  </si>
  <si>
    <t>専任取引士68</t>
    <rPh sb="0" eb="5">
      <t>センニントリヒキシ</t>
    </rPh>
    <phoneticPr fontId="0"/>
  </si>
  <si>
    <r>
      <rPr>
        <sz val="11"/>
        <color theme="1"/>
        <rFont val="游ゴシック"/>
        <family val="3"/>
      </rPr>
      <t>専任取引士</t>
    </r>
    <r>
      <rPr>
        <sz val="11"/>
        <color theme="1"/>
        <rFont val="游ゴシック"/>
        <family val="3"/>
        <charset val="128"/>
      </rPr>
      <t>69</t>
    </r>
    <r>
      <rPr>
        <sz val="11"/>
        <color theme="1"/>
        <rFont val="ＭＳ Ｐゴシック"/>
        <family val="2"/>
        <charset val="128"/>
        <scheme val="minor"/>
      </rPr>
      <t/>
    </r>
    <rPh sb="0" eb="5">
      <t>センニントリヒキシ</t>
    </rPh>
    <phoneticPr fontId="0"/>
  </si>
  <si>
    <t>専任取引士70</t>
    <rPh sb="0" eb="5">
      <t>センニントリヒキシ</t>
    </rPh>
    <phoneticPr fontId="0"/>
  </si>
  <si>
    <r>
      <rPr>
        <sz val="11"/>
        <color theme="1"/>
        <rFont val="游ゴシック"/>
        <family val="3"/>
      </rPr>
      <t>専任取引士</t>
    </r>
    <r>
      <rPr>
        <sz val="11"/>
        <color theme="1"/>
        <rFont val="游ゴシック"/>
        <family val="3"/>
        <charset val="128"/>
      </rPr>
      <t>71</t>
    </r>
    <r>
      <rPr>
        <sz val="11"/>
        <color theme="1"/>
        <rFont val="ＭＳ Ｐゴシック"/>
        <family val="2"/>
        <charset val="128"/>
        <scheme val="minor"/>
      </rPr>
      <t/>
    </r>
    <rPh sb="0" eb="5">
      <t>センニントリヒキシ</t>
    </rPh>
    <phoneticPr fontId="0"/>
  </si>
  <si>
    <t>専任取引士72</t>
    <rPh sb="0" eb="5">
      <t>センニントリヒキシ</t>
    </rPh>
    <phoneticPr fontId="0"/>
  </si>
  <si>
    <r>
      <rPr>
        <sz val="11"/>
        <color theme="1"/>
        <rFont val="游ゴシック"/>
        <family val="3"/>
      </rPr>
      <t>専任取引士</t>
    </r>
    <r>
      <rPr>
        <sz val="11"/>
        <color theme="1"/>
        <rFont val="游ゴシック"/>
        <family val="3"/>
        <charset val="128"/>
      </rPr>
      <t>73</t>
    </r>
    <r>
      <rPr>
        <sz val="11"/>
        <color theme="1"/>
        <rFont val="ＭＳ Ｐゴシック"/>
        <family val="2"/>
        <charset val="128"/>
        <scheme val="minor"/>
      </rPr>
      <t/>
    </r>
    <rPh sb="0" eb="5">
      <t>センニントリヒキシ</t>
    </rPh>
    <phoneticPr fontId="0"/>
  </si>
  <si>
    <t>専任取引士74</t>
    <rPh sb="0" eb="5">
      <t>センニントリヒキシ</t>
    </rPh>
    <phoneticPr fontId="0"/>
  </si>
  <si>
    <r>
      <rPr>
        <sz val="11"/>
        <color theme="1"/>
        <rFont val="游ゴシック"/>
        <family val="3"/>
      </rPr>
      <t>専任取引士</t>
    </r>
    <r>
      <rPr>
        <sz val="11"/>
        <color theme="1"/>
        <rFont val="游ゴシック"/>
        <family val="3"/>
        <charset val="128"/>
      </rPr>
      <t>75</t>
    </r>
    <r>
      <rPr>
        <sz val="11"/>
        <color theme="1"/>
        <rFont val="ＭＳ Ｐゴシック"/>
        <family val="2"/>
        <charset val="128"/>
        <scheme val="minor"/>
      </rPr>
      <t/>
    </r>
    <rPh sb="0" eb="5">
      <t>センニントリヒキシ</t>
    </rPh>
    <phoneticPr fontId="0"/>
  </si>
  <si>
    <t>専任取引士76</t>
    <rPh sb="0" eb="5">
      <t>センニントリヒキシ</t>
    </rPh>
    <phoneticPr fontId="0"/>
  </si>
  <si>
    <r>
      <rPr>
        <sz val="11"/>
        <color theme="1"/>
        <rFont val="游ゴシック"/>
        <family val="3"/>
      </rPr>
      <t>専任取引士</t>
    </r>
    <r>
      <rPr>
        <sz val="11"/>
        <color theme="1"/>
        <rFont val="游ゴシック"/>
        <family val="3"/>
        <charset val="128"/>
      </rPr>
      <t>77</t>
    </r>
    <r>
      <rPr>
        <sz val="11"/>
        <color theme="1"/>
        <rFont val="ＭＳ Ｐゴシック"/>
        <family val="2"/>
        <charset val="128"/>
        <scheme val="minor"/>
      </rPr>
      <t/>
    </r>
    <rPh sb="0" eb="5">
      <t>センニントリヒキシ</t>
    </rPh>
    <phoneticPr fontId="0"/>
  </si>
  <si>
    <t>専任取引士78</t>
    <rPh sb="0" eb="5">
      <t>センニントリヒキシ</t>
    </rPh>
    <phoneticPr fontId="0"/>
  </si>
  <si>
    <r>
      <rPr>
        <sz val="11"/>
        <color theme="1"/>
        <rFont val="游ゴシック"/>
        <family val="3"/>
      </rPr>
      <t>専任取引士</t>
    </r>
    <r>
      <rPr>
        <sz val="11"/>
        <color theme="1"/>
        <rFont val="游ゴシック"/>
        <family val="3"/>
        <charset val="128"/>
      </rPr>
      <t>79</t>
    </r>
    <r>
      <rPr>
        <sz val="11"/>
        <color theme="1"/>
        <rFont val="ＭＳ Ｐゴシック"/>
        <family val="2"/>
        <charset val="128"/>
        <scheme val="minor"/>
      </rPr>
      <t/>
    </r>
    <rPh sb="0" eb="5">
      <t>センニントリヒキシ</t>
    </rPh>
    <phoneticPr fontId="0"/>
  </si>
  <si>
    <t>専任取引士80</t>
    <rPh sb="0" eb="5">
      <t>センニントリヒキシ</t>
    </rPh>
    <phoneticPr fontId="0"/>
  </si>
  <si>
    <r>
      <rPr>
        <sz val="11"/>
        <color theme="1"/>
        <rFont val="游ゴシック"/>
        <family val="3"/>
      </rPr>
      <t>専任取引士</t>
    </r>
    <r>
      <rPr>
        <sz val="11"/>
        <color theme="1"/>
        <rFont val="游ゴシック"/>
        <family val="3"/>
        <charset val="128"/>
      </rPr>
      <t>81</t>
    </r>
    <r>
      <rPr>
        <sz val="11"/>
        <color theme="1"/>
        <rFont val="ＭＳ Ｐゴシック"/>
        <family val="2"/>
        <charset val="128"/>
        <scheme val="minor"/>
      </rPr>
      <t/>
    </r>
    <rPh sb="0" eb="5">
      <t>センニントリヒキシ</t>
    </rPh>
    <phoneticPr fontId="0"/>
  </si>
  <si>
    <t>専任取引士82</t>
    <rPh sb="0" eb="5">
      <t>センニントリヒキシ</t>
    </rPh>
    <phoneticPr fontId="0"/>
  </si>
  <si>
    <r>
      <rPr>
        <sz val="11"/>
        <color theme="1"/>
        <rFont val="游ゴシック"/>
        <family val="3"/>
      </rPr>
      <t>専任取引士</t>
    </r>
    <r>
      <rPr>
        <sz val="11"/>
        <color theme="1"/>
        <rFont val="游ゴシック"/>
        <family val="3"/>
        <charset val="128"/>
      </rPr>
      <t>83</t>
    </r>
    <r>
      <rPr>
        <sz val="11"/>
        <color theme="1"/>
        <rFont val="ＭＳ Ｐゴシック"/>
        <family val="2"/>
        <charset val="128"/>
        <scheme val="minor"/>
      </rPr>
      <t/>
    </r>
    <rPh sb="0" eb="5">
      <t>センニントリヒキシ</t>
    </rPh>
    <phoneticPr fontId="0"/>
  </si>
  <si>
    <t>専任取引士84</t>
    <rPh sb="0" eb="5">
      <t>センニントリヒキシ</t>
    </rPh>
    <phoneticPr fontId="0"/>
  </si>
  <si>
    <r>
      <rPr>
        <sz val="11"/>
        <color theme="1"/>
        <rFont val="游ゴシック"/>
        <family val="3"/>
      </rPr>
      <t>専任取引士</t>
    </r>
    <r>
      <rPr>
        <sz val="11"/>
        <color theme="1"/>
        <rFont val="游ゴシック"/>
        <family val="3"/>
        <charset val="128"/>
      </rPr>
      <t>85</t>
    </r>
    <r>
      <rPr>
        <sz val="11"/>
        <color theme="1"/>
        <rFont val="ＭＳ Ｐゴシック"/>
        <family val="2"/>
        <charset val="128"/>
        <scheme val="minor"/>
      </rPr>
      <t/>
    </r>
    <rPh sb="0" eb="5">
      <t>センニントリヒキシ</t>
    </rPh>
    <phoneticPr fontId="0"/>
  </si>
  <si>
    <t>専任取引士86</t>
    <rPh sb="0" eb="5">
      <t>センニントリヒキシ</t>
    </rPh>
    <phoneticPr fontId="0"/>
  </si>
  <si>
    <r>
      <rPr>
        <sz val="11"/>
        <color theme="1"/>
        <rFont val="游ゴシック"/>
        <family val="3"/>
      </rPr>
      <t>専任取引士</t>
    </r>
    <r>
      <rPr>
        <sz val="11"/>
        <color theme="1"/>
        <rFont val="游ゴシック"/>
        <family val="3"/>
        <charset val="128"/>
      </rPr>
      <t>87</t>
    </r>
    <r>
      <rPr>
        <sz val="11"/>
        <color theme="1"/>
        <rFont val="ＭＳ Ｐゴシック"/>
        <family val="2"/>
        <charset val="128"/>
        <scheme val="minor"/>
      </rPr>
      <t/>
    </r>
    <rPh sb="0" eb="5">
      <t>センニントリヒキシ</t>
    </rPh>
    <phoneticPr fontId="0"/>
  </si>
  <si>
    <t>専任取引士88</t>
    <rPh sb="0" eb="5">
      <t>センニントリヒキシ</t>
    </rPh>
    <phoneticPr fontId="0"/>
  </si>
  <si>
    <r>
      <rPr>
        <sz val="11"/>
        <color theme="1"/>
        <rFont val="游ゴシック"/>
        <family val="3"/>
      </rPr>
      <t>専任取引士</t>
    </r>
    <r>
      <rPr>
        <sz val="11"/>
        <color theme="1"/>
        <rFont val="游ゴシック"/>
        <family val="3"/>
        <charset val="128"/>
      </rPr>
      <t>89</t>
    </r>
    <r>
      <rPr>
        <sz val="11"/>
        <color theme="1"/>
        <rFont val="ＭＳ Ｐゴシック"/>
        <family val="2"/>
        <charset val="128"/>
        <scheme val="minor"/>
      </rPr>
      <t/>
    </r>
    <rPh sb="0" eb="5">
      <t>センニントリヒキシ</t>
    </rPh>
    <phoneticPr fontId="0"/>
  </si>
  <si>
    <t>専任取引士90</t>
    <rPh sb="0" eb="5">
      <t>センニントリヒキシ</t>
    </rPh>
    <phoneticPr fontId="0"/>
  </si>
  <si>
    <r>
      <rPr>
        <sz val="11"/>
        <color theme="1"/>
        <rFont val="游ゴシック"/>
        <family val="3"/>
      </rPr>
      <t>専任取引士</t>
    </r>
    <r>
      <rPr>
        <sz val="11"/>
        <color theme="1"/>
        <rFont val="游ゴシック"/>
        <family val="3"/>
        <charset val="128"/>
      </rPr>
      <t>91</t>
    </r>
    <r>
      <rPr>
        <sz val="11"/>
        <color theme="1"/>
        <rFont val="ＭＳ Ｐゴシック"/>
        <family val="2"/>
        <charset val="128"/>
        <scheme val="minor"/>
      </rPr>
      <t/>
    </r>
    <rPh sb="0" eb="5">
      <t>センニントリヒキシ</t>
    </rPh>
    <phoneticPr fontId="0"/>
  </si>
  <si>
    <t>専任取引士92</t>
    <rPh sb="0" eb="5">
      <t>センニントリヒキシ</t>
    </rPh>
    <phoneticPr fontId="0"/>
  </si>
  <si>
    <r>
      <rPr>
        <sz val="11"/>
        <color theme="1"/>
        <rFont val="游ゴシック"/>
        <family val="3"/>
      </rPr>
      <t>専任取引士</t>
    </r>
    <r>
      <rPr>
        <sz val="11"/>
        <color theme="1"/>
        <rFont val="游ゴシック"/>
        <family val="3"/>
        <charset val="128"/>
      </rPr>
      <t>93</t>
    </r>
    <r>
      <rPr>
        <sz val="11"/>
        <color theme="1"/>
        <rFont val="ＭＳ Ｐゴシック"/>
        <family val="2"/>
        <charset val="128"/>
        <scheme val="minor"/>
      </rPr>
      <t/>
    </r>
    <rPh sb="0" eb="5">
      <t>センニントリヒキシ</t>
    </rPh>
    <phoneticPr fontId="0"/>
  </si>
  <si>
    <t>専任取引士94</t>
    <rPh sb="0" eb="5">
      <t>センニントリヒキシ</t>
    </rPh>
    <phoneticPr fontId="0"/>
  </si>
  <si>
    <r>
      <rPr>
        <sz val="11"/>
        <color theme="1"/>
        <rFont val="游ゴシック"/>
        <family val="3"/>
      </rPr>
      <t>専任取引士</t>
    </r>
    <r>
      <rPr>
        <sz val="11"/>
        <color theme="1"/>
        <rFont val="游ゴシック"/>
        <family val="3"/>
        <charset val="128"/>
      </rPr>
      <t>95</t>
    </r>
    <r>
      <rPr>
        <sz val="11"/>
        <color theme="1"/>
        <rFont val="ＭＳ Ｐゴシック"/>
        <family val="2"/>
        <charset val="128"/>
        <scheme val="minor"/>
      </rPr>
      <t/>
    </r>
    <rPh sb="0" eb="5">
      <t>センニントリヒキシ</t>
    </rPh>
    <phoneticPr fontId="0"/>
  </si>
  <si>
    <t>専任取引士96</t>
    <rPh sb="0" eb="5">
      <t>センニントリヒキシ</t>
    </rPh>
    <phoneticPr fontId="0"/>
  </si>
  <si>
    <r>
      <rPr>
        <sz val="11"/>
        <color theme="1"/>
        <rFont val="游ゴシック"/>
        <family val="3"/>
      </rPr>
      <t>専任取引士</t>
    </r>
    <r>
      <rPr>
        <sz val="11"/>
        <color theme="1"/>
        <rFont val="游ゴシック"/>
        <family val="3"/>
        <charset val="128"/>
      </rPr>
      <t>97</t>
    </r>
    <r>
      <rPr>
        <sz val="11"/>
        <color theme="1"/>
        <rFont val="ＭＳ Ｐゴシック"/>
        <family val="2"/>
        <charset val="128"/>
        <scheme val="minor"/>
      </rPr>
      <t/>
    </r>
    <rPh sb="0" eb="5">
      <t>センニントリヒキシ</t>
    </rPh>
    <phoneticPr fontId="0"/>
  </si>
  <si>
    <t>専任取引士98</t>
    <rPh sb="0" eb="5">
      <t>センニントリヒキシ</t>
    </rPh>
    <phoneticPr fontId="0"/>
  </si>
  <si>
    <r>
      <rPr>
        <sz val="11"/>
        <color theme="1"/>
        <rFont val="游ゴシック"/>
        <family val="3"/>
      </rPr>
      <t>専任取引士</t>
    </r>
    <r>
      <rPr>
        <sz val="11"/>
        <color theme="1"/>
        <rFont val="游ゴシック"/>
        <family val="3"/>
        <charset val="128"/>
      </rPr>
      <t>99</t>
    </r>
    <r>
      <rPr>
        <sz val="11"/>
        <color theme="1"/>
        <rFont val="ＭＳ Ｐゴシック"/>
        <family val="2"/>
        <charset val="128"/>
        <scheme val="minor"/>
      </rPr>
      <t/>
    </r>
    <rPh sb="0" eb="5">
      <t>センニントリヒキシ</t>
    </rPh>
    <phoneticPr fontId="0"/>
  </si>
  <si>
    <t>専任取引士100</t>
    <rPh sb="0" eb="5">
      <t>センニントリヒキシ</t>
    </rPh>
    <phoneticPr fontId="0"/>
  </si>
  <si>
    <t>生年月日</t>
  </si>
  <si>
    <t>年</t>
  </si>
  <si>
    <t>月</t>
  </si>
  <si>
    <t>日</t>
  </si>
  <si>
    <t>性　別</t>
  </si>
  <si>
    <t>〒</t>
  </si>
  <si>
    <t>月</t>
    <rPh sb="0" eb="1">
      <t>ツキ</t>
    </rPh>
    <phoneticPr fontId="54"/>
  </si>
  <si>
    <t>町村</t>
    <rPh sb="0" eb="2">
      <t>チョウソン</t>
    </rPh>
    <phoneticPr fontId="0"/>
  </si>
  <si>
    <t>番地</t>
    <rPh sb="0" eb="2">
      <t>バンチ</t>
    </rPh>
    <phoneticPr fontId="0"/>
  </si>
  <si>
    <t>建物名</t>
    <rPh sb="0" eb="3">
      <t>タテモノメイ</t>
    </rPh>
    <phoneticPr fontId="0"/>
  </si>
  <si>
    <t>全日本不動産政治連盟　会長　殿</t>
    <phoneticPr fontId="50"/>
  </si>
  <si>
    <t>私は、この度、全日本不動産政治連盟の主旨に賛同し、入会致します。</t>
    <phoneticPr fontId="50"/>
  </si>
  <si>
    <t>年</t>
    <rPh sb="0" eb="1">
      <t>ネン</t>
    </rPh>
    <phoneticPr fontId="50"/>
  </si>
  <si>
    <t>月</t>
    <rPh sb="0" eb="1">
      <t>ガツ</t>
    </rPh>
    <phoneticPr fontId="50"/>
  </si>
  <si>
    <t>日</t>
    <rPh sb="0" eb="1">
      <t>ヒ</t>
    </rPh>
    <phoneticPr fontId="50"/>
  </si>
  <si>
    <t>フリガナ</t>
    <phoneticPr fontId="50"/>
  </si>
  <si>
    <t>氏名</t>
    <rPh sb="0" eb="2">
      <t>シメイ</t>
    </rPh>
    <phoneticPr fontId="50"/>
  </si>
  <si>
    <t>現住所</t>
    <phoneticPr fontId="50"/>
  </si>
  <si>
    <t>（自宅）</t>
    <phoneticPr fontId="50"/>
  </si>
  <si>
    <t>所属している
会社名</t>
    <rPh sb="7" eb="10">
      <t>カイシャメイ</t>
    </rPh>
    <phoneticPr fontId="50"/>
  </si>
  <si>
    <t>所在地</t>
    <rPh sb="0" eb="3">
      <t>ショザイチ</t>
    </rPh>
    <phoneticPr fontId="50"/>
  </si>
  <si>
    <t>代表者の方は入会申込時から過去1年以内に病気やけがにより２週間以上欠勤したことがない。</t>
    <rPh sb="0" eb="3">
      <t>ダイヒョウシャ</t>
    </rPh>
    <rPh sb="4" eb="5">
      <t>カタ</t>
    </rPh>
    <rPh sb="6" eb="8">
      <t>ニュウカイ</t>
    </rPh>
    <rPh sb="8" eb="10">
      <t>モウシコミ</t>
    </rPh>
    <rPh sb="10" eb="11">
      <t>ジ</t>
    </rPh>
    <rPh sb="29" eb="31">
      <t>シュウカン</t>
    </rPh>
    <rPh sb="31" eb="33">
      <t>イジョウ</t>
    </rPh>
    <rPh sb="33" eb="35">
      <t>ケッキン</t>
    </rPh>
    <phoneticPr fontId="0"/>
  </si>
  <si>
    <t>㊞（実印／印鑑証明書添付）</t>
    <phoneticPr fontId="22"/>
  </si>
  <si>
    <r>
      <t xml:space="preserve"> </t>
    </r>
    <r>
      <rPr>
        <sz val="12"/>
        <color indexed="8"/>
        <rFont val="ＭＳ 明朝"/>
        <family val="1"/>
        <charset val="128"/>
      </rPr>
      <t>秘</t>
    </r>
    <r>
      <rPr>
        <sz val="14"/>
        <color indexed="8"/>
        <rFont val="ＭＳ 明朝"/>
        <family val="1"/>
        <charset val="128"/>
      </rPr>
      <t>　　会　 員　 台　 帳</t>
    </r>
    <rPh sb="1" eb="2">
      <t>ヒ</t>
    </rPh>
    <rPh sb="4" eb="5">
      <t>カイ</t>
    </rPh>
    <rPh sb="7" eb="8">
      <t>イン</t>
    </rPh>
    <rPh sb="10" eb="11">
      <t>ダイ</t>
    </rPh>
    <rPh sb="13" eb="14">
      <t>トバリ</t>
    </rPh>
    <phoneticPr fontId="5"/>
  </si>
  <si>
    <r>
      <rPr>
        <sz val="8"/>
        <color indexed="8"/>
        <rFont val="ＭＳ 明朝"/>
        <family val="1"/>
        <charset val="128"/>
      </rPr>
      <t>公益社団法人</t>
    </r>
    <r>
      <rPr>
        <sz val="10"/>
        <color indexed="8"/>
        <rFont val="ＭＳ 明朝"/>
        <family val="1"/>
        <charset val="128"/>
      </rPr>
      <t>全日本不動産協会京都府本部</t>
    </r>
    <rPh sb="0" eb="6">
      <t>コウエキシャダンホウジン</t>
    </rPh>
    <rPh sb="6" eb="14">
      <t>ゼンイホンフドウサンキョウカイ</t>
    </rPh>
    <rPh sb="14" eb="19">
      <t>キョウトフホンブ</t>
    </rPh>
    <phoneticPr fontId="5"/>
  </si>
  <si>
    <t>代表者写真欄</t>
    <rPh sb="0" eb="3">
      <t>ダイヒョウシャ</t>
    </rPh>
    <rPh sb="3" eb="6">
      <t>シャシンラン</t>
    </rPh>
    <phoneticPr fontId="5"/>
  </si>
  <si>
    <t>写真貼付</t>
    <rPh sb="0" eb="2">
      <t>シャシン</t>
    </rPh>
    <rPh sb="2" eb="4">
      <t>チョウフ</t>
    </rPh>
    <phoneticPr fontId="5"/>
  </si>
  <si>
    <t>宅地建物取引士写真欄</t>
    <rPh sb="0" eb="2">
      <t>タクチ</t>
    </rPh>
    <rPh sb="2" eb="4">
      <t>タテモノ</t>
    </rPh>
    <rPh sb="4" eb="6">
      <t>トリヒキ</t>
    </rPh>
    <rPh sb="6" eb="7">
      <t>シ</t>
    </rPh>
    <rPh sb="7" eb="9">
      <t>シャシン</t>
    </rPh>
    <rPh sb="9" eb="10">
      <t>ラン</t>
    </rPh>
    <phoneticPr fontId="5"/>
  </si>
  <si>
    <t xml:space="preserve">写真貼付
</t>
    <rPh sb="0" eb="2">
      <t>シャシン</t>
    </rPh>
    <rPh sb="2" eb="4">
      <t>チョウフ</t>
    </rPh>
    <phoneticPr fontId="5"/>
  </si>
  <si>
    <t>年　　　月　　　日</t>
    <rPh sb="0" eb="1">
      <t>ネン</t>
    </rPh>
    <rPh sb="4" eb="5">
      <t>ガツ</t>
    </rPh>
    <rPh sb="8" eb="9">
      <t>ニチ</t>
    </rPh>
    <phoneticPr fontId="50"/>
  </si>
  <si>
    <t>現在</t>
    <rPh sb="0" eb="2">
      <t>ゲンザイ</t>
    </rPh>
    <phoneticPr fontId="5"/>
  </si>
  <si>
    <t>本部名</t>
    <rPh sb="0" eb="3">
      <t>ホンブメイ</t>
    </rPh>
    <phoneticPr fontId="5"/>
  </si>
  <si>
    <t>京都府本部</t>
    <rPh sb="0" eb="5">
      <t>キョウトフホンブ</t>
    </rPh>
    <phoneticPr fontId="5"/>
  </si>
  <si>
    <t>支部</t>
    <rPh sb="0" eb="2">
      <t>シブ</t>
    </rPh>
    <phoneticPr fontId="5"/>
  </si>
  <si>
    <t>入会日</t>
    <rPh sb="0" eb="3">
      <t>ニュウカイビ</t>
    </rPh>
    <phoneticPr fontId="5"/>
  </si>
  <si>
    <t>年</t>
    <rPh sb="0" eb="1">
      <t>ネン</t>
    </rPh>
    <phoneticPr fontId="5"/>
  </si>
  <si>
    <t>月</t>
    <rPh sb="0" eb="1">
      <t>ゲツ</t>
    </rPh>
    <phoneticPr fontId="5"/>
  </si>
  <si>
    <t>日</t>
    <rPh sb="0" eb="1">
      <t>ニチ</t>
    </rPh>
    <phoneticPr fontId="5"/>
  </si>
  <si>
    <t>免許番号</t>
    <rPh sb="0" eb="4">
      <t>メンキョバンゴウ</t>
    </rPh>
    <phoneticPr fontId="5"/>
  </si>
  <si>
    <t>（</t>
    <phoneticPr fontId="5"/>
  </si>
  <si>
    <t>）第</t>
    <rPh sb="1" eb="2">
      <t>ダイ</t>
    </rPh>
    <phoneticPr fontId="5"/>
  </si>
  <si>
    <t>号</t>
    <rPh sb="0" eb="1">
      <t>ゴウ</t>
    </rPh>
    <phoneticPr fontId="5"/>
  </si>
  <si>
    <t>日免許</t>
    <rPh sb="0" eb="1">
      <t>ニチ</t>
    </rPh>
    <rPh sb="1" eb="3">
      <t>メンキョ</t>
    </rPh>
    <phoneticPr fontId="5"/>
  </si>
  <si>
    <t>フリガナ</t>
    <phoneticPr fontId="5"/>
  </si>
  <si>
    <t>商号又は名称</t>
    <rPh sb="0" eb="2">
      <t>ショウゴウ</t>
    </rPh>
    <rPh sb="2" eb="3">
      <t>マタ</t>
    </rPh>
    <rPh sb="4" eb="6">
      <t>メイショウ</t>
    </rPh>
    <phoneticPr fontId="5"/>
  </si>
  <si>
    <t>代表者氏名</t>
    <rPh sb="0" eb="5">
      <t>ダイヒョウシャシメイ</t>
    </rPh>
    <phoneticPr fontId="5"/>
  </si>
  <si>
    <t>所在地</t>
    <rPh sb="0" eb="3">
      <t>ショザイチ</t>
    </rPh>
    <phoneticPr fontId="5"/>
  </si>
  <si>
    <t>〒</t>
    <phoneticPr fontId="5"/>
  </si>
  <si>
    <t>-</t>
    <phoneticPr fontId="5"/>
  </si>
  <si>
    <t>電話</t>
    <rPh sb="0" eb="2">
      <t>デンワ</t>
    </rPh>
    <phoneticPr fontId="5"/>
  </si>
  <si>
    <t>）</t>
    <phoneticPr fontId="5"/>
  </si>
  <si>
    <t>代表者本人に関する事項</t>
    <rPh sb="0" eb="3">
      <t>ダイヒョウシャ</t>
    </rPh>
    <rPh sb="3" eb="5">
      <t>ホン</t>
    </rPh>
    <rPh sb="6" eb="7">
      <t>カン</t>
    </rPh>
    <rPh sb="9" eb="11">
      <t>ジコウ</t>
    </rPh>
    <phoneticPr fontId="5"/>
  </si>
  <si>
    <t>氏　名</t>
    <rPh sb="0" eb="1">
      <t>シ</t>
    </rPh>
    <rPh sb="2" eb="3">
      <t>メイ</t>
    </rPh>
    <phoneticPr fontId="5"/>
  </si>
  <si>
    <t>生年月日</t>
    <rPh sb="0" eb="4">
      <t>セイネンガッピ</t>
    </rPh>
    <phoneticPr fontId="5"/>
  </si>
  <si>
    <t>月</t>
    <rPh sb="0" eb="1">
      <t>ツキ</t>
    </rPh>
    <phoneticPr fontId="5"/>
  </si>
  <si>
    <t>日（</t>
    <rPh sb="0" eb="1">
      <t>ヒ</t>
    </rPh>
    <phoneticPr fontId="5"/>
  </si>
  <si>
    <t>才）</t>
    <rPh sb="0" eb="1">
      <t>サイ</t>
    </rPh>
    <phoneticPr fontId="5"/>
  </si>
  <si>
    <t>資本金</t>
    <rPh sb="0" eb="3">
      <t>シホンキン</t>
    </rPh>
    <phoneticPr fontId="5"/>
  </si>
  <si>
    <t>円（受権資本金</t>
    <rPh sb="0" eb="1">
      <t>エン</t>
    </rPh>
    <rPh sb="2" eb="3">
      <t>ウケ</t>
    </rPh>
    <rPh sb="3" eb="4">
      <t>ケン</t>
    </rPh>
    <rPh sb="4" eb="7">
      <t>シホンキン</t>
    </rPh>
    <phoneticPr fontId="5"/>
  </si>
  <si>
    <t>円）</t>
  </si>
  <si>
    <t>創業日</t>
    <rPh sb="0" eb="3">
      <t>ソウギョウビ</t>
    </rPh>
    <phoneticPr fontId="5"/>
  </si>
  <si>
    <t>日</t>
    <rPh sb="0" eb="1">
      <t>ヒ</t>
    </rPh>
    <phoneticPr fontId="5"/>
  </si>
  <si>
    <t>本籍地</t>
    <rPh sb="0" eb="3">
      <t>ホンセキチ</t>
    </rPh>
    <phoneticPr fontId="5"/>
  </si>
  <si>
    <t>法人設立登記</t>
    <rPh sb="0" eb="2">
      <t>ホウジン</t>
    </rPh>
    <rPh sb="2" eb="4">
      <t>セツリツ</t>
    </rPh>
    <rPh sb="4" eb="6">
      <t>トウキ</t>
    </rPh>
    <phoneticPr fontId="5"/>
  </si>
  <si>
    <t>日登記</t>
    <rPh sb="0" eb="1">
      <t>ヒ</t>
    </rPh>
    <rPh sb="1" eb="3">
      <t>トウキ</t>
    </rPh>
    <phoneticPr fontId="5"/>
  </si>
  <si>
    <t>決算日</t>
    <rPh sb="0" eb="3">
      <t>ケッサンビ</t>
    </rPh>
    <phoneticPr fontId="5"/>
  </si>
  <si>
    <t>現住所</t>
    <rPh sb="0" eb="3">
      <t>ゲンジュウショ</t>
    </rPh>
    <phoneticPr fontId="5"/>
  </si>
  <si>
    <t>電話（</t>
    <rPh sb="0" eb="2">
      <t>デンワ</t>
    </rPh>
    <phoneticPr fontId="5"/>
  </si>
  <si>
    <t>役員に関する事項</t>
    <rPh sb="0" eb="2">
      <t>ヤクイン</t>
    </rPh>
    <rPh sb="3" eb="4">
      <t>カン</t>
    </rPh>
    <rPh sb="6" eb="8">
      <t>ジコウ</t>
    </rPh>
    <phoneticPr fontId="5"/>
  </si>
  <si>
    <t>役　職　名</t>
    <rPh sb="0" eb="1">
      <t>エキ</t>
    </rPh>
    <rPh sb="2" eb="3">
      <t>ショク</t>
    </rPh>
    <rPh sb="4" eb="5">
      <t>メイ</t>
    </rPh>
    <phoneticPr fontId="5"/>
  </si>
  <si>
    <t>氏　　名</t>
    <rPh sb="0" eb="1">
      <t>シ</t>
    </rPh>
    <rPh sb="3" eb="4">
      <t>メイ</t>
    </rPh>
    <phoneticPr fontId="5"/>
  </si>
  <si>
    <t>住　　所</t>
    <rPh sb="0" eb="1">
      <t>ジュウ</t>
    </rPh>
    <rPh sb="3" eb="4">
      <t>ショ</t>
    </rPh>
    <phoneticPr fontId="5"/>
  </si>
  <si>
    <t>最終学歴</t>
    <rPh sb="0" eb="4">
      <t>サイシュウガクレキ</t>
    </rPh>
    <phoneticPr fontId="5"/>
  </si>
  <si>
    <t>期　　　間</t>
    <rPh sb="0" eb="1">
      <t>キ</t>
    </rPh>
    <rPh sb="4" eb="5">
      <t>アイダ</t>
    </rPh>
    <phoneticPr fontId="5"/>
  </si>
  <si>
    <t>職歴及び関係団体役職名</t>
    <rPh sb="0" eb="2">
      <t>ショクレキ</t>
    </rPh>
    <rPh sb="2" eb="3">
      <t>オヨ</t>
    </rPh>
    <rPh sb="4" eb="6">
      <t>カンケイ</t>
    </rPh>
    <rPh sb="6" eb="8">
      <t>ダンタイ</t>
    </rPh>
    <rPh sb="8" eb="11">
      <t>ヤクショクメイ</t>
    </rPh>
    <phoneticPr fontId="5"/>
  </si>
  <si>
    <t>・</t>
    <phoneticPr fontId="5"/>
  </si>
  <si>
    <t>～</t>
    <phoneticPr fontId="5"/>
  </si>
  <si>
    <t>従業員</t>
    <rPh sb="0" eb="3">
      <t>ジュウギョウイン</t>
    </rPh>
    <phoneticPr fontId="5"/>
  </si>
  <si>
    <t>名</t>
    <rPh sb="0" eb="1">
      <t>メイ</t>
    </rPh>
    <phoneticPr fontId="5"/>
  </si>
  <si>
    <t>（男</t>
    <rPh sb="1" eb="2">
      <t>オトコ</t>
    </rPh>
    <phoneticPr fontId="5"/>
  </si>
  <si>
    <t>名　・　女</t>
    <rPh sb="0" eb="1">
      <t>メイ</t>
    </rPh>
    <rPh sb="4" eb="5">
      <t>オンナ</t>
    </rPh>
    <phoneticPr fontId="5"/>
  </si>
  <si>
    <t>名）</t>
    <rPh sb="0" eb="1">
      <t>メイ</t>
    </rPh>
    <phoneticPr fontId="5"/>
  </si>
  <si>
    <t>従たる事務所（支店）</t>
    <rPh sb="0" eb="1">
      <t>ジュウ</t>
    </rPh>
    <rPh sb="3" eb="6">
      <t>ジムショ</t>
    </rPh>
    <rPh sb="7" eb="9">
      <t>シテン</t>
    </rPh>
    <phoneticPr fontId="5"/>
  </si>
  <si>
    <t>ヶ所</t>
    <rPh sb="1" eb="2">
      <t>ショ</t>
    </rPh>
    <phoneticPr fontId="5"/>
  </si>
  <si>
    <t>従業者名</t>
    <rPh sb="0" eb="4">
      <t>ジュウギョウシャメイ</t>
    </rPh>
    <phoneticPr fontId="5"/>
  </si>
  <si>
    <t>取引
士に
は○</t>
    <rPh sb="0" eb="2">
      <t>トリヒキ</t>
    </rPh>
    <rPh sb="3" eb="4">
      <t>シ</t>
    </rPh>
    <phoneticPr fontId="5"/>
  </si>
  <si>
    <t>電　　話</t>
    <rPh sb="0" eb="1">
      <t>デン</t>
    </rPh>
    <rPh sb="3" eb="4">
      <t>ハナシ</t>
    </rPh>
    <phoneticPr fontId="5"/>
  </si>
  <si>
    <t>代表者資産内容</t>
    <rPh sb="0" eb="3">
      <t>ダイヒョウシャ</t>
    </rPh>
    <rPh sb="3" eb="5">
      <t>シサン</t>
    </rPh>
    <rPh sb="5" eb="7">
      <t>ナイヨウ</t>
    </rPh>
    <phoneticPr fontId="5"/>
  </si>
  <si>
    <t>負債借入</t>
    <rPh sb="0" eb="4">
      <t>フサイカリイレ</t>
    </rPh>
    <phoneticPr fontId="5"/>
  </si>
  <si>
    <t>正味資産</t>
    <rPh sb="0" eb="2">
      <t>ショウミ</t>
    </rPh>
    <rPh sb="2" eb="4">
      <t>シサン</t>
    </rPh>
    <phoneticPr fontId="5"/>
  </si>
  <si>
    <t>不動産</t>
    <rPh sb="0" eb="3">
      <t>フドウサン</t>
    </rPh>
    <phoneticPr fontId="5"/>
  </si>
  <si>
    <t>自　宅（</t>
    <rPh sb="0" eb="1">
      <t>ジ</t>
    </rPh>
    <rPh sb="2" eb="3">
      <t>タク</t>
    </rPh>
    <phoneticPr fontId="5"/>
  </si>
  <si>
    <t>事務所（</t>
    <rPh sb="0" eb="3">
      <t>ジムショ</t>
    </rPh>
    <phoneticPr fontId="5"/>
  </si>
  <si>
    <t>所有不動産</t>
    <rPh sb="0" eb="5">
      <t>ショユウフドウサン</t>
    </rPh>
    <phoneticPr fontId="5"/>
  </si>
  <si>
    <t>預貯金</t>
    <rPh sb="0" eb="3">
      <t>ヨチョキン</t>
    </rPh>
    <phoneticPr fontId="5"/>
  </si>
  <si>
    <t>株券・債権</t>
    <rPh sb="0" eb="2">
      <t>カブケン</t>
    </rPh>
    <rPh sb="3" eb="5">
      <t>サイケン</t>
    </rPh>
    <phoneticPr fontId="5"/>
  </si>
  <si>
    <t>　　　合計</t>
    <rPh sb="3" eb="5">
      <t>ゴウケイ</t>
    </rPh>
    <phoneticPr fontId="5"/>
  </si>
  <si>
    <t>受賞歴</t>
    <rPh sb="0" eb="3">
      <t>ジュショウレキ</t>
    </rPh>
    <phoneticPr fontId="5"/>
  </si>
  <si>
    <t>年月日</t>
    <rPh sb="0" eb="3">
      <t>ネンガッピ</t>
    </rPh>
    <phoneticPr fontId="5"/>
  </si>
  <si>
    <t>種　　別</t>
    <rPh sb="0" eb="1">
      <t>タネ</t>
    </rPh>
    <rPh sb="3" eb="4">
      <t>ベツ</t>
    </rPh>
    <phoneticPr fontId="5"/>
  </si>
  <si>
    <t>事　　由</t>
    <rPh sb="0" eb="1">
      <t>コト</t>
    </rPh>
    <rPh sb="3" eb="4">
      <t>ヨシ</t>
    </rPh>
    <phoneticPr fontId="5"/>
  </si>
  <si>
    <t>事業内容</t>
    <rPh sb="0" eb="4">
      <t>ジギョウナイヨウ</t>
    </rPh>
    <phoneticPr fontId="5"/>
  </si>
  <si>
    <t>備考</t>
    <rPh sb="0" eb="1">
      <t>ソナエ</t>
    </rPh>
    <rPh sb="1" eb="2">
      <t>コウ</t>
    </rPh>
    <phoneticPr fontId="5"/>
  </si>
  <si>
    <t>１．書ききれないときは紙を足してください。
２．この台帳の取扱いは極秘とします。</t>
    <rPh sb="2" eb="3">
      <t>カ</t>
    </rPh>
    <rPh sb="11" eb="12">
      <t>カミ</t>
    </rPh>
    <rPh sb="13" eb="14">
      <t>タ</t>
    </rPh>
    <rPh sb="26" eb="28">
      <t>ダイチョウ</t>
    </rPh>
    <rPh sb="29" eb="31">
      <t>トリアツカイ</t>
    </rPh>
    <rPh sb="33" eb="35">
      <t>ゴクヒ</t>
    </rPh>
    <phoneticPr fontId="5"/>
  </si>
  <si>
    <t>紹 介 者 届</t>
    <rPh sb="0" eb="1">
      <t>タスク</t>
    </rPh>
    <rPh sb="2" eb="3">
      <t>スケ</t>
    </rPh>
    <rPh sb="4" eb="5">
      <t>シャ</t>
    </rPh>
    <rPh sb="6" eb="7">
      <t>トド</t>
    </rPh>
    <phoneticPr fontId="5"/>
  </si>
  <si>
    <t>国土交通大臣</t>
    <rPh sb="0" eb="2">
      <t>コクド</t>
    </rPh>
    <rPh sb="2" eb="4">
      <t>コウツウ</t>
    </rPh>
    <rPh sb="4" eb="6">
      <t>ダイジン</t>
    </rPh>
    <phoneticPr fontId="5"/>
  </si>
  <si>
    <t>北海道知事</t>
  </si>
  <si>
    <t>住所</t>
    <rPh sb="0" eb="2">
      <t>ジュウショ</t>
    </rPh>
    <phoneticPr fontId="5"/>
  </si>
  <si>
    <t>商号</t>
    <rPh sb="0" eb="2">
      <t>ショウゴウ</t>
    </rPh>
    <phoneticPr fontId="5"/>
  </si>
  <si>
    <t>代表者氏名</t>
    <rPh sb="0" eb="3">
      <t>ダイヒョウシャ</t>
    </rPh>
    <rPh sb="3" eb="5">
      <t>シメイ</t>
    </rPh>
    <phoneticPr fontId="5"/>
  </si>
  <si>
    <t>　私は貴協会に入会するにあたり、貴協会の諸規則並びに宅地建物取引業法を遵守いたし、紹介者としての下記の者を届出ます。</t>
    <phoneticPr fontId="5"/>
  </si>
  <si>
    <t>　私は上記の者を貴協会に入会するにあたり紹介いたします。</t>
    <phoneticPr fontId="5"/>
  </si>
  <si>
    <t>富山県知事</t>
    <rPh sb="0" eb="3">
      <t>トヤマケン</t>
    </rPh>
    <rPh sb="3" eb="5">
      <t>チジ</t>
    </rPh>
    <phoneticPr fontId="5"/>
  </si>
  <si>
    <t>紹介者</t>
    <rPh sb="0" eb="3">
      <t>ショウカイシャ</t>
    </rPh>
    <phoneticPr fontId="5"/>
  </si>
  <si>
    <t>氏名</t>
  </si>
  <si>
    <t>電話番号</t>
    <rPh sb="0" eb="4">
      <t>デンワバンゴウ</t>
    </rPh>
    <phoneticPr fontId="5"/>
  </si>
  <si>
    <t>号</t>
    <phoneticPr fontId="5"/>
  </si>
  <si>
    <t>所属本部名</t>
    <rPh sb="0" eb="2">
      <t>ショゾク</t>
    </rPh>
    <rPh sb="2" eb="5">
      <t>ホンブメイ</t>
    </rPh>
    <phoneticPr fontId="5"/>
  </si>
  <si>
    <t>本部</t>
    <rPh sb="0" eb="2">
      <t>ホンブ</t>
    </rPh>
    <phoneticPr fontId="5"/>
  </si>
  <si>
    <t>役職名</t>
    <rPh sb="0" eb="3">
      <t>ヤクショクメイ</t>
    </rPh>
    <phoneticPr fontId="5"/>
  </si>
  <si>
    <t>公益社団法人全日本不動産協会京都府本部</t>
    <phoneticPr fontId="5"/>
  </si>
  <si>
    <t>御中</t>
    <rPh sb="0" eb="2">
      <t>オンチュウ</t>
    </rPh>
    <phoneticPr fontId="5"/>
  </si>
  <si>
    <t>公益社団法人不動産保証協会京都府本部</t>
    <phoneticPr fontId="5"/>
  </si>
  <si>
    <t>宮崎県知事</t>
    <rPh sb="0" eb="2">
      <t>ミヤザキ</t>
    </rPh>
    <rPh sb="2" eb="5">
      <t>ケンチジ</t>
    </rPh>
    <phoneticPr fontId="5"/>
  </si>
  <si>
    <t>誓 　 約 　 事  　項</t>
    <phoneticPr fontId="54"/>
  </si>
  <si>
    <t>1 宅地建物取引業法並びに貴協会定款、同施行規則及び京都府本部諸規</t>
    <rPh sb="2" eb="4">
      <t>タクチ</t>
    </rPh>
    <rPh sb="4" eb="6">
      <t>タテモノ</t>
    </rPh>
    <rPh sb="6" eb="9">
      <t>トリヒキギョウ</t>
    </rPh>
    <rPh sb="9" eb="10">
      <t>ホウ</t>
    </rPh>
    <rPh sb="10" eb="11">
      <t>ナラ</t>
    </rPh>
    <rPh sb="13" eb="14">
      <t>キ</t>
    </rPh>
    <rPh sb="14" eb="16">
      <t>キョウカイ</t>
    </rPh>
    <rPh sb="16" eb="18">
      <t>テイカン</t>
    </rPh>
    <rPh sb="19" eb="20">
      <t>ドウ</t>
    </rPh>
    <rPh sb="20" eb="22">
      <t>シコウ</t>
    </rPh>
    <rPh sb="22" eb="24">
      <t>キソク</t>
    </rPh>
    <rPh sb="24" eb="25">
      <t>オヨ</t>
    </rPh>
    <rPh sb="26" eb="29">
      <t>キョウトフ</t>
    </rPh>
    <rPh sb="29" eb="31">
      <t>ホンブ</t>
    </rPh>
    <rPh sb="31" eb="32">
      <t>ショ</t>
    </rPh>
    <rPh sb="32" eb="33">
      <t>ノリ</t>
    </rPh>
    <phoneticPr fontId="54"/>
  </si>
  <si>
    <t xml:space="preserve">  則並びに公正競争規約及び景品規約等関係諸法令・諸規則・諸規約を遵</t>
    <rPh sb="2" eb="3">
      <t>ソク</t>
    </rPh>
    <rPh sb="3" eb="4">
      <t>ナラ</t>
    </rPh>
    <rPh sb="6" eb="8">
      <t>コウセイ</t>
    </rPh>
    <rPh sb="8" eb="10">
      <t>キョウソウ</t>
    </rPh>
    <rPh sb="10" eb="12">
      <t>キヤク</t>
    </rPh>
    <rPh sb="12" eb="13">
      <t>オヨ</t>
    </rPh>
    <rPh sb="14" eb="16">
      <t>ケイヒン</t>
    </rPh>
    <rPh sb="16" eb="18">
      <t>キヤク</t>
    </rPh>
    <rPh sb="18" eb="19">
      <t>トウ</t>
    </rPh>
    <rPh sb="19" eb="21">
      <t>カンケイ</t>
    </rPh>
    <rPh sb="21" eb="24">
      <t>ショホウレイ</t>
    </rPh>
    <rPh sb="25" eb="28">
      <t>ショキソク</t>
    </rPh>
    <rPh sb="29" eb="30">
      <t>ショ</t>
    </rPh>
    <rPh sb="30" eb="32">
      <t>キヤク</t>
    </rPh>
    <rPh sb="33" eb="34">
      <t>ジュン</t>
    </rPh>
    <phoneticPr fontId="54"/>
  </si>
  <si>
    <t>　守いたします。</t>
    <rPh sb="1" eb="2">
      <t>シュ</t>
    </rPh>
    <phoneticPr fontId="54"/>
  </si>
  <si>
    <t>2 消費者保護を第一義として業務を執行し、万一取引に関し、トラブル</t>
    <rPh sb="2" eb="5">
      <t>ショウヒシャ</t>
    </rPh>
    <rPh sb="5" eb="7">
      <t>ホゴ</t>
    </rPh>
    <rPh sb="8" eb="11">
      <t>ダイイチギ</t>
    </rPh>
    <rPh sb="14" eb="16">
      <t>ギョウム</t>
    </rPh>
    <rPh sb="17" eb="19">
      <t>シッコウ</t>
    </rPh>
    <rPh sb="21" eb="23">
      <t>マンイチ</t>
    </rPh>
    <rPh sb="23" eb="25">
      <t>トリヒキ</t>
    </rPh>
    <rPh sb="26" eb="27">
      <t>カン</t>
    </rPh>
    <phoneticPr fontId="54"/>
  </si>
  <si>
    <t>　が生じた場合には、自主的又は貴協会の指導の下に速やかに解決を図り</t>
    <rPh sb="2" eb="3">
      <t>ショウ</t>
    </rPh>
    <rPh sb="5" eb="7">
      <t>バアイ</t>
    </rPh>
    <rPh sb="10" eb="13">
      <t>ジシュテキ</t>
    </rPh>
    <rPh sb="13" eb="14">
      <t>マタ</t>
    </rPh>
    <rPh sb="15" eb="18">
      <t>キキョウカイ</t>
    </rPh>
    <rPh sb="19" eb="21">
      <t>シドウ</t>
    </rPh>
    <rPh sb="22" eb="23">
      <t>シタ</t>
    </rPh>
    <rPh sb="24" eb="25">
      <t>スミ</t>
    </rPh>
    <rPh sb="28" eb="30">
      <t>カイケツ</t>
    </rPh>
    <rPh sb="31" eb="32">
      <t>ハカ</t>
    </rPh>
    <phoneticPr fontId="54"/>
  </si>
  <si>
    <t>　ます。</t>
    <phoneticPr fontId="54"/>
  </si>
  <si>
    <t>3 貴協会の会員として組織運営に協力するとともに貴協会が実施する各</t>
    <rPh sb="2" eb="3">
      <t>キ</t>
    </rPh>
    <rPh sb="3" eb="5">
      <t>キョウカイ</t>
    </rPh>
    <rPh sb="6" eb="8">
      <t>カイイン</t>
    </rPh>
    <rPh sb="11" eb="15">
      <t>ソシキウンエイ</t>
    </rPh>
    <rPh sb="16" eb="18">
      <t>キョウリョク</t>
    </rPh>
    <rPh sb="24" eb="25">
      <t>キ</t>
    </rPh>
    <rPh sb="25" eb="27">
      <t>キョウカイ</t>
    </rPh>
    <rPh sb="28" eb="30">
      <t>ジッシ</t>
    </rPh>
    <rPh sb="32" eb="33">
      <t>カク</t>
    </rPh>
    <phoneticPr fontId="54"/>
  </si>
  <si>
    <t>　種研修事業や行事には積極的に参加します。特に「新入会員研修」や</t>
    <rPh sb="1" eb="2">
      <t>シュ</t>
    </rPh>
    <rPh sb="2" eb="4">
      <t>ケンシュウ</t>
    </rPh>
    <rPh sb="4" eb="6">
      <t>ジギョウ</t>
    </rPh>
    <rPh sb="7" eb="9">
      <t>ギョウジ</t>
    </rPh>
    <rPh sb="11" eb="13">
      <t>セッキョク</t>
    </rPh>
    <rPh sb="13" eb="14">
      <t>テキ</t>
    </rPh>
    <rPh sb="15" eb="17">
      <t>サンカ</t>
    </rPh>
    <rPh sb="21" eb="22">
      <t>トク</t>
    </rPh>
    <rPh sb="24" eb="25">
      <t>シン</t>
    </rPh>
    <rPh sb="25" eb="27">
      <t>ニュウカイ</t>
    </rPh>
    <rPh sb="27" eb="28">
      <t>イン</t>
    </rPh>
    <rPh sb="28" eb="30">
      <t>ケンシュウ</t>
    </rPh>
    <phoneticPr fontId="54"/>
  </si>
  <si>
    <t>「会員義務研修会」には必ず参加いたします。</t>
    <rPh sb="1" eb="2">
      <t>カイ</t>
    </rPh>
    <rPh sb="13" eb="15">
      <t>サンカ</t>
    </rPh>
    <phoneticPr fontId="54"/>
  </si>
  <si>
    <t>4 専任宅地建物取引士については、宅地建物取引業法の規定に基づき届</t>
    <rPh sb="2" eb="4">
      <t>センニン</t>
    </rPh>
    <rPh sb="4" eb="8">
      <t>タクチタテモノ</t>
    </rPh>
    <rPh sb="8" eb="11">
      <t>トリヒキシ</t>
    </rPh>
    <rPh sb="17" eb="19">
      <t>タクチ</t>
    </rPh>
    <rPh sb="19" eb="21">
      <t>タテモノ</t>
    </rPh>
    <rPh sb="21" eb="23">
      <t>トリヒキ</t>
    </rPh>
    <rPh sb="23" eb="24">
      <t>ギョウ</t>
    </rPh>
    <rPh sb="24" eb="25">
      <t>ホウ</t>
    </rPh>
    <rPh sb="26" eb="28">
      <t>キテイ</t>
    </rPh>
    <rPh sb="29" eb="30">
      <t>モト</t>
    </rPh>
    <rPh sb="32" eb="33">
      <t>トドケ</t>
    </rPh>
    <phoneticPr fontId="54"/>
  </si>
  <si>
    <t>　出の事務所に常駐させるとともに法令に基づく諸業務が適正に行われ</t>
    <rPh sb="1" eb="2">
      <t>デ</t>
    </rPh>
    <rPh sb="3" eb="5">
      <t>ジム</t>
    </rPh>
    <rPh sb="5" eb="6">
      <t>ショ</t>
    </rPh>
    <rPh sb="7" eb="9">
      <t>ジョウチュウ</t>
    </rPh>
    <rPh sb="16" eb="18">
      <t>ホウレイ</t>
    </rPh>
    <rPh sb="19" eb="20">
      <t>モト</t>
    </rPh>
    <rPh sb="22" eb="25">
      <t>ショギョウム</t>
    </rPh>
    <rPh sb="26" eb="28">
      <t>テキセイ</t>
    </rPh>
    <rPh sb="29" eb="30">
      <t>オコナ</t>
    </rPh>
    <phoneticPr fontId="54"/>
  </si>
  <si>
    <t>　るよう管理監督をいたします。</t>
    <rPh sb="4" eb="6">
      <t>カンリ</t>
    </rPh>
    <rPh sb="6" eb="8">
      <t>カントク</t>
    </rPh>
    <phoneticPr fontId="54"/>
  </si>
  <si>
    <t>5 入会時に貸与された会員章看板及び会員章は、退会等による会員資格</t>
    <rPh sb="2" eb="4">
      <t>ニュウカイ</t>
    </rPh>
    <rPh sb="4" eb="5">
      <t>ジ</t>
    </rPh>
    <rPh sb="6" eb="8">
      <t>タイヨ</t>
    </rPh>
    <rPh sb="11" eb="13">
      <t>カイイン</t>
    </rPh>
    <rPh sb="13" eb="14">
      <t>ショウ</t>
    </rPh>
    <rPh sb="14" eb="16">
      <t>カンバン</t>
    </rPh>
    <rPh sb="16" eb="17">
      <t>オヨ</t>
    </rPh>
    <rPh sb="18" eb="20">
      <t>カイイン</t>
    </rPh>
    <rPh sb="20" eb="21">
      <t>ショウ</t>
    </rPh>
    <rPh sb="23" eb="25">
      <t>タイカイ</t>
    </rPh>
    <rPh sb="25" eb="26">
      <t>トウ</t>
    </rPh>
    <rPh sb="29" eb="31">
      <t>カイイン</t>
    </rPh>
    <rPh sb="31" eb="33">
      <t>シカク</t>
    </rPh>
    <phoneticPr fontId="54"/>
  </si>
  <si>
    <t>　喪失時に、遅滞なく貴協会に返還いたします。また、会員章看板を他へ</t>
    <rPh sb="1" eb="4">
      <t>ソウシツジ</t>
    </rPh>
    <rPh sb="6" eb="8">
      <t>チタイ</t>
    </rPh>
    <rPh sb="10" eb="13">
      <t>キキョウカイ</t>
    </rPh>
    <rPh sb="14" eb="16">
      <t>ヘンカン</t>
    </rPh>
    <rPh sb="25" eb="28">
      <t>カイインショウ</t>
    </rPh>
    <rPh sb="28" eb="30">
      <t>カンバン</t>
    </rPh>
    <rPh sb="31" eb="32">
      <t>タ</t>
    </rPh>
    <phoneticPr fontId="54"/>
  </si>
  <si>
    <t>　譲渡すること、転貸することは決して行いません。</t>
    <rPh sb="1" eb="3">
      <t>ジョウト</t>
    </rPh>
    <rPh sb="8" eb="10">
      <t>テンタイ</t>
    </rPh>
    <rPh sb="15" eb="16">
      <t>ケッ</t>
    </rPh>
    <rPh sb="18" eb="19">
      <t>オコナ</t>
    </rPh>
    <phoneticPr fontId="54"/>
  </si>
  <si>
    <t xml:space="preserve"> 誓　　約　　書</t>
    <phoneticPr fontId="54"/>
  </si>
  <si>
    <t>公益社団法人 全日本不動産協会京都府本部</t>
    <phoneticPr fontId="54"/>
  </si>
  <si>
    <t>公益社団法人 不動産保証協会京都府本部</t>
    <phoneticPr fontId="54"/>
  </si>
  <si>
    <t>御中</t>
    <rPh sb="0" eb="2">
      <t>オンチュウ</t>
    </rPh>
    <phoneticPr fontId="54"/>
  </si>
  <si>
    <t>一般社団法人 全国不動産協会京都府本部</t>
    <rPh sb="0" eb="2">
      <t>イッパン</t>
    </rPh>
    <rPh sb="2" eb="4">
      <t>シャダン</t>
    </rPh>
    <rPh sb="4" eb="6">
      <t>ホウジン</t>
    </rPh>
    <rPh sb="7" eb="9">
      <t>ゼンコク</t>
    </rPh>
    <rPh sb="9" eb="12">
      <t>フドウサン</t>
    </rPh>
    <rPh sb="12" eb="14">
      <t>キョウカイ</t>
    </rPh>
    <rPh sb="14" eb="17">
      <t>キョウトフ</t>
    </rPh>
    <rPh sb="17" eb="19">
      <t>ホンブ</t>
    </rPh>
    <phoneticPr fontId="54"/>
  </si>
  <si>
    <t>　私は、この度貴協会に入会を申し込むに当たり、入会後、裏面記載の事項を遵守する</t>
    <rPh sb="6" eb="7">
      <t>タビ</t>
    </rPh>
    <rPh sb="11" eb="13">
      <t>ニュウカイ</t>
    </rPh>
    <rPh sb="14" eb="15">
      <t>モウ</t>
    </rPh>
    <rPh sb="16" eb="17">
      <t>コ</t>
    </rPh>
    <rPh sb="19" eb="20">
      <t>ア</t>
    </rPh>
    <rPh sb="23" eb="26">
      <t>ニュウカイゴ</t>
    </rPh>
    <rPh sb="27" eb="28">
      <t>ウラ</t>
    </rPh>
    <rPh sb="28" eb="29">
      <t>メン</t>
    </rPh>
    <rPh sb="29" eb="31">
      <t>キサイ</t>
    </rPh>
    <rPh sb="32" eb="34">
      <t>ジコウ</t>
    </rPh>
    <rPh sb="35" eb="37">
      <t>ジュンシュ</t>
    </rPh>
    <phoneticPr fontId="54"/>
  </si>
  <si>
    <t>ことを誓います。</t>
    <rPh sb="3" eb="4">
      <t>チカ</t>
    </rPh>
    <phoneticPr fontId="54"/>
  </si>
  <si>
    <t>　万一、裏面記載の事項に違背し、貴協会より退会勧告又は除名処分を受けた場合は、</t>
    <rPh sb="4" eb="6">
      <t>ウラメン</t>
    </rPh>
    <rPh sb="6" eb="8">
      <t>キサイ</t>
    </rPh>
    <rPh sb="9" eb="11">
      <t>ジコウ</t>
    </rPh>
    <rPh sb="12" eb="14">
      <t>イハイ</t>
    </rPh>
    <rPh sb="16" eb="17">
      <t>キ</t>
    </rPh>
    <rPh sb="17" eb="19">
      <t>キョウカイ</t>
    </rPh>
    <rPh sb="21" eb="25">
      <t>タイカイカンコク</t>
    </rPh>
    <rPh sb="25" eb="26">
      <t>マタ</t>
    </rPh>
    <rPh sb="27" eb="31">
      <t>ジョメイショブン</t>
    </rPh>
    <rPh sb="32" eb="33">
      <t>ウ</t>
    </rPh>
    <rPh sb="35" eb="37">
      <t>バアイ</t>
    </rPh>
    <phoneticPr fontId="54"/>
  </si>
  <si>
    <t>何ら異議を申し立てず、速やかに退会することを誓います。</t>
    <rPh sb="0" eb="1">
      <t>ナン</t>
    </rPh>
    <rPh sb="2" eb="4">
      <t>イギ</t>
    </rPh>
    <rPh sb="5" eb="6">
      <t>モウ</t>
    </rPh>
    <rPh sb="7" eb="8">
      <t>タ</t>
    </rPh>
    <rPh sb="11" eb="12">
      <t>スミ</t>
    </rPh>
    <rPh sb="15" eb="17">
      <t>タイカイ</t>
    </rPh>
    <rPh sb="22" eb="23">
      <t>チカ</t>
    </rPh>
    <phoneticPr fontId="54"/>
  </si>
  <si>
    <t>所在地</t>
    <rPh sb="0" eb="3">
      <t>ショザイチ</t>
    </rPh>
    <phoneticPr fontId="54"/>
  </si>
  <si>
    <t>商　号</t>
    <rPh sb="0" eb="1">
      <t>ショウ</t>
    </rPh>
    <rPh sb="2" eb="3">
      <t>ゴウ</t>
    </rPh>
    <phoneticPr fontId="54"/>
  </si>
  <si>
    <t>代表者</t>
    <rPh sb="0" eb="3">
      <t>ダイヒョウシャ</t>
    </rPh>
    <phoneticPr fontId="54"/>
  </si>
  <si>
    <t>㊞</t>
    <phoneticPr fontId="54"/>
  </si>
  <si>
    <t>別紙の誓約事項を十分ご確認いただいた後、記名押印してください。</t>
    <rPh sb="0" eb="2">
      <t>ベッシ</t>
    </rPh>
    <rPh sb="3" eb="5">
      <t>セイヤク</t>
    </rPh>
    <rPh sb="5" eb="7">
      <t>ジコウ</t>
    </rPh>
    <rPh sb="8" eb="10">
      <t>ジュウブン</t>
    </rPh>
    <rPh sb="11" eb="13">
      <t>カクニン</t>
    </rPh>
    <rPh sb="18" eb="19">
      <t>ノチ</t>
    </rPh>
    <rPh sb="20" eb="24">
      <t>キメイオウイン</t>
    </rPh>
    <phoneticPr fontId="54"/>
  </si>
  <si>
    <t>専任宅地建物取引士</t>
    <rPh sb="0" eb="2">
      <t>センニン</t>
    </rPh>
    <rPh sb="2" eb="4">
      <t>タクチ</t>
    </rPh>
    <rPh sb="4" eb="6">
      <t>タテモノ</t>
    </rPh>
    <rPh sb="6" eb="8">
      <t>トリヒキ</t>
    </rPh>
    <rPh sb="8" eb="9">
      <t>シ</t>
    </rPh>
    <phoneticPr fontId="5"/>
  </si>
  <si>
    <t>略　　歴　　書</t>
    <rPh sb="0" eb="1">
      <t>リャク</t>
    </rPh>
    <rPh sb="3" eb="4">
      <t>レキ</t>
    </rPh>
    <rPh sb="6" eb="7">
      <t>ショ</t>
    </rPh>
    <phoneticPr fontId="5"/>
  </si>
  <si>
    <t>（写真貼付）
5cm×5cm</t>
    <rPh sb="1" eb="3">
      <t>シャシン</t>
    </rPh>
    <rPh sb="3" eb="5">
      <t>ハリツ</t>
    </rPh>
    <phoneticPr fontId="5"/>
  </si>
  <si>
    <t>TEL</t>
    <phoneticPr fontId="5"/>
  </si>
  <si>
    <t>氏名</t>
    <rPh sb="0" eb="2">
      <t>シメイ</t>
    </rPh>
    <phoneticPr fontId="5"/>
  </si>
  <si>
    <t>日生</t>
    <rPh sb="0" eb="1">
      <t>ヒ</t>
    </rPh>
    <rPh sb="1" eb="2">
      <t>ウ</t>
    </rPh>
    <phoneticPr fontId="5"/>
  </si>
  <si>
    <t>　　宅地建物取引士資格</t>
    <rPh sb="2" eb="4">
      <t>タクチ</t>
    </rPh>
    <rPh sb="4" eb="6">
      <t>タテモノ</t>
    </rPh>
    <rPh sb="6" eb="8">
      <t>トリヒキ</t>
    </rPh>
    <rPh sb="8" eb="9">
      <t>シ</t>
    </rPh>
    <rPh sb="9" eb="11">
      <t>シカク</t>
    </rPh>
    <phoneticPr fontId="5"/>
  </si>
  <si>
    <t>登録番号</t>
    <rPh sb="0" eb="4">
      <t>トウロクバンゴウ</t>
    </rPh>
    <phoneticPr fontId="5"/>
  </si>
  <si>
    <t>第</t>
    <rPh sb="0" eb="1">
      <t>ダイ</t>
    </rPh>
    <phoneticPr fontId="5"/>
  </si>
  <si>
    <t>最終の学歴</t>
    <rPh sb="0" eb="2">
      <t>サイシュウ</t>
    </rPh>
    <rPh sb="3" eb="5">
      <t>ガクレキ</t>
    </rPh>
    <phoneticPr fontId="5"/>
  </si>
  <si>
    <t>職歴</t>
    <rPh sb="0" eb="2">
      <t>ショクレキ</t>
    </rPh>
    <phoneticPr fontId="5"/>
  </si>
  <si>
    <t>月～</t>
    <rPh sb="0" eb="1">
      <t>ゲツ</t>
    </rPh>
    <phoneticPr fontId="5"/>
  </si>
  <si>
    <t>上記のとおり相違ありません。</t>
    <rPh sb="0" eb="2">
      <t>ジョウキ</t>
    </rPh>
    <rPh sb="6" eb="8">
      <t>ソウイ</t>
    </rPh>
    <phoneticPr fontId="5"/>
  </si>
  <si>
    <t>看板</t>
    <rPh sb="0" eb="2">
      <t>カンバン</t>
    </rPh>
    <phoneticPr fontId="5"/>
  </si>
  <si>
    <t>全面</t>
    <rPh sb="0" eb="2">
      <t>ゼンメン</t>
    </rPh>
    <phoneticPr fontId="5"/>
  </si>
  <si>
    <t>一行</t>
    <rPh sb="0" eb="2">
      <t>イチギョウ</t>
    </rPh>
    <phoneticPr fontId="5"/>
  </si>
  <si>
    <t>楷書で大きく、はっきりご記入願います（ゴム印不可）</t>
    <rPh sb="0" eb="2">
      <t>カイショ</t>
    </rPh>
    <rPh sb="3" eb="4">
      <t>オオ</t>
    </rPh>
    <rPh sb="12" eb="14">
      <t>キニュウ</t>
    </rPh>
    <rPh sb="14" eb="15">
      <t>ネガ</t>
    </rPh>
    <rPh sb="21" eb="22">
      <t>イン</t>
    </rPh>
    <rPh sb="22" eb="24">
      <t>フカ</t>
    </rPh>
    <phoneticPr fontId="5"/>
  </si>
  <si>
    <t>免許有効期間</t>
    <rPh sb="0" eb="2">
      <t>メンキョ</t>
    </rPh>
    <rPh sb="2" eb="4">
      <t>ユウコウ</t>
    </rPh>
    <rPh sb="4" eb="6">
      <t>キカン</t>
    </rPh>
    <phoneticPr fontId="5"/>
  </si>
  <si>
    <t>宅地建物取引業事務所写真貼付</t>
    <rPh sb="0" eb="4">
      <t>タクチタテモノ</t>
    </rPh>
    <rPh sb="4" eb="7">
      <t>トリヒキギョウ</t>
    </rPh>
    <rPh sb="7" eb="10">
      <t>ジムショ</t>
    </rPh>
    <rPh sb="10" eb="12">
      <t>シャシン</t>
    </rPh>
    <rPh sb="12" eb="14">
      <t>ハリツ</t>
    </rPh>
    <phoneticPr fontId="5"/>
  </si>
  <si>
    <t>（外観写真）</t>
    <rPh sb="1" eb="3">
      <t>ガイカン</t>
    </rPh>
    <rPh sb="3" eb="5">
      <t>シャシン</t>
    </rPh>
    <phoneticPr fontId="5"/>
  </si>
  <si>
    <t>（事務所内部写真）</t>
    <rPh sb="1" eb="3">
      <t>ジム</t>
    </rPh>
    <rPh sb="3" eb="4">
      <t>ショ</t>
    </rPh>
    <rPh sb="4" eb="6">
      <t>ナイブ</t>
    </rPh>
    <rPh sb="6" eb="8">
      <t>シャシン</t>
    </rPh>
    <phoneticPr fontId="5"/>
  </si>
  <si>
    <t>12,320（税込）</t>
    <phoneticPr fontId="5"/>
  </si>
  <si>
    <t>7,700（税込）</t>
    <phoneticPr fontId="5"/>
  </si>
  <si>
    <t>4,840（税込）</t>
    <phoneticPr fontId="5"/>
  </si>
  <si>
    <t>宅地建物取引業者票</t>
    <rPh sb="0" eb="4">
      <t>タクチタテモノ</t>
    </rPh>
    <rPh sb="4" eb="6">
      <t>トリヒキ</t>
    </rPh>
    <rPh sb="6" eb="8">
      <t>ギョウシャ</t>
    </rPh>
    <rPh sb="8" eb="9">
      <t>ヒョウ</t>
    </rPh>
    <phoneticPr fontId="5"/>
  </si>
  <si>
    <t>免許証番号</t>
    <rPh sb="0" eb="3">
      <t>メンキョショウ</t>
    </rPh>
    <rPh sb="3" eb="5">
      <t>バンゴウ</t>
    </rPh>
    <phoneticPr fontId="5"/>
  </si>
  <si>
    <t>日から</t>
    <rPh sb="0" eb="1">
      <t>ニチ</t>
    </rPh>
    <phoneticPr fontId="5"/>
  </si>
  <si>
    <t>日まで</t>
    <rPh sb="0" eb="1">
      <t>ニチ</t>
    </rPh>
    <phoneticPr fontId="5"/>
  </si>
  <si>
    <t>この事務所におかれている
専任の宅地建物取引士の氏名</t>
    <rPh sb="2" eb="5">
      <t>ジムショ</t>
    </rPh>
    <rPh sb="13" eb="15">
      <t>センニン</t>
    </rPh>
    <rPh sb="16" eb="18">
      <t>タクチ</t>
    </rPh>
    <rPh sb="18" eb="20">
      <t>タテモノ</t>
    </rPh>
    <rPh sb="20" eb="22">
      <t>トリヒキ</t>
    </rPh>
    <rPh sb="22" eb="23">
      <t>シ</t>
    </rPh>
    <rPh sb="24" eb="26">
      <t>シメイ</t>
    </rPh>
    <phoneticPr fontId="5"/>
  </si>
  <si>
    <t>主たる事務所の
所在地</t>
    <rPh sb="0" eb="1">
      <t>シュ</t>
    </rPh>
    <rPh sb="3" eb="6">
      <t>ジムショ</t>
    </rPh>
    <rPh sb="8" eb="11">
      <t>ショザイチ</t>
    </rPh>
    <phoneticPr fontId="5"/>
  </si>
  <si>
    <t>上記内容にて申込みいたしますので、業者票の作製をお願いいたします。</t>
    <rPh sb="0" eb="4">
      <t>ジョウキナイヨウ</t>
    </rPh>
    <rPh sb="6" eb="8">
      <t>モウシコ</t>
    </rPh>
    <rPh sb="17" eb="20">
      <t>ギョウシャヒョウ</t>
    </rPh>
    <rPh sb="21" eb="23">
      <t>サクセイ</t>
    </rPh>
    <rPh sb="25" eb="26">
      <t>ネガ</t>
    </rPh>
    <phoneticPr fontId="5"/>
  </si>
  <si>
    <t>商　号</t>
    <rPh sb="0" eb="1">
      <t>ショウ</t>
    </rPh>
    <rPh sb="2" eb="3">
      <t>ゴウ</t>
    </rPh>
    <phoneticPr fontId="5"/>
  </si>
  <si>
    <t>代表者</t>
    <rPh sb="0" eb="3">
      <t>ダイヒョウシャ</t>
    </rPh>
    <phoneticPr fontId="5"/>
  </si>
  <si>
    <t>公益社団法人全日本不動産協会京都府本部</t>
    <rPh sb="0" eb="6">
      <t>コウエキシャダンホウジン</t>
    </rPh>
    <rPh sb="6" eb="12">
      <t>ゼンニホンフドウサン</t>
    </rPh>
    <rPh sb="12" eb="14">
      <t>キョウカイ</t>
    </rPh>
    <rPh sb="14" eb="19">
      <t>キョウトフホンブ</t>
    </rPh>
    <phoneticPr fontId="5"/>
  </si>
  <si>
    <t>075-251-1177</t>
    <phoneticPr fontId="5"/>
  </si>
  <si>
    <t>FAX</t>
    <phoneticPr fontId="5"/>
  </si>
  <si>
    <t>075-251-1187</t>
    <phoneticPr fontId="5"/>
  </si>
  <si>
    <t>入会希望者事務所調査票</t>
    <rPh sb="0" eb="5">
      <t>ニュウカイキボウシャ</t>
    </rPh>
    <rPh sb="5" eb="8">
      <t>ジムショ</t>
    </rPh>
    <rPh sb="8" eb="11">
      <t>チョウサヒョウ</t>
    </rPh>
    <phoneticPr fontId="5"/>
  </si>
  <si>
    <t>北海道</t>
  </si>
  <si>
    <t>明治</t>
    <rPh sb="0" eb="2">
      <t>メイジ</t>
    </rPh>
    <phoneticPr fontId="5"/>
  </si>
  <si>
    <t>青森県</t>
  </si>
  <si>
    <t>大正</t>
    <rPh sb="0" eb="2">
      <t>タイショウ</t>
    </rPh>
    <phoneticPr fontId="5"/>
  </si>
  <si>
    <t>岩手県</t>
  </si>
  <si>
    <t>昭和</t>
    <rPh sb="0" eb="2">
      <t>ショウワ</t>
    </rPh>
    <phoneticPr fontId="5"/>
  </si>
  <si>
    <t>太枠の中は入会希望者の方が記入してください。</t>
    <rPh sb="0" eb="2">
      <t>フトワク</t>
    </rPh>
    <rPh sb="3" eb="4">
      <t>ナカ</t>
    </rPh>
    <rPh sb="5" eb="7">
      <t>ニュウカイ</t>
    </rPh>
    <rPh sb="7" eb="10">
      <t>キボウシャ</t>
    </rPh>
    <rPh sb="11" eb="12">
      <t>カタ</t>
    </rPh>
    <rPh sb="13" eb="15">
      <t>キニュウ</t>
    </rPh>
    <phoneticPr fontId="5"/>
  </si>
  <si>
    <t>宮城県</t>
  </si>
  <si>
    <t>平成</t>
    <rPh sb="0" eb="2">
      <t>ヘイセイ</t>
    </rPh>
    <phoneticPr fontId="5"/>
  </si>
  <si>
    <t>京都府本部受付</t>
    <rPh sb="0" eb="5">
      <t>キョウトフホンブ</t>
    </rPh>
    <rPh sb="5" eb="7">
      <t>ウケツケ</t>
    </rPh>
    <phoneticPr fontId="5"/>
  </si>
  <si>
    <t>支部受付</t>
    <rPh sb="0" eb="2">
      <t>シブ</t>
    </rPh>
    <rPh sb="2" eb="4">
      <t>ウケツケ</t>
    </rPh>
    <phoneticPr fontId="5"/>
  </si>
  <si>
    <t>秋田県</t>
  </si>
  <si>
    <t>令和</t>
    <rPh sb="0" eb="2">
      <t>レイワ</t>
    </rPh>
    <phoneticPr fontId="5"/>
  </si>
  <si>
    <t>入会審査予定日</t>
    <rPh sb="0" eb="4">
      <t>ニュウカイシンサ</t>
    </rPh>
    <rPh sb="4" eb="7">
      <t>ヨテイビ</t>
    </rPh>
    <phoneticPr fontId="5"/>
  </si>
  <si>
    <t>支部受付番号</t>
    <rPh sb="0" eb="2">
      <t>シブ</t>
    </rPh>
    <rPh sb="2" eb="4">
      <t>ウケツケ</t>
    </rPh>
    <rPh sb="4" eb="6">
      <t>バンゴウ</t>
    </rPh>
    <phoneticPr fontId="5"/>
  </si>
  <si>
    <t>山形県</t>
  </si>
  <si>
    <t>調査員
氏　名</t>
    <rPh sb="0" eb="3">
      <t>チョウサイン</t>
    </rPh>
    <rPh sb="4" eb="5">
      <t>シ</t>
    </rPh>
    <rPh sb="6" eb="7">
      <t>メイ</t>
    </rPh>
    <phoneticPr fontId="5"/>
  </si>
  <si>
    <t>福島県</t>
  </si>
  <si>
    <t>商　号
又は
名　称</t>
    <rPh sb="0" eb="1">
      <t>ショウ</t>
    </rPh>
    <rPh sb="2" eb="3">
      <t>ゴウ</t>
    </rPh>
    <rPh sb="4" eb="5">
      <t>マタ</t>
    </rPh>
    <rPh sb="7" eb="8">
      <t>ナ</t>
    </rPh>
    <rPh sb="9" eb="10">
      <t>ショウ</t>
    </rPh>
    <phoneticPr fontId="5"/>
  </si>
  <si>
    <t>茨城県</t>
  </si>
  <si>
    <t>栃木県</t>
  </si>
  <si>
    <t>群馬県</t>
  </si>
  <si>
    <t>埼玉県</t>
  </si>
  <si>
    <t>事務所
所在地</t>
    <rPh sb="0" eb="3">
      <t>ジムショ</t>
    </rPh>
    <rPh sb="4" eb="7">
      <t>ショザイチ</t>
    </rPh>
    <phoneticPr fontId="5"/>
  </si>
  <si>
    <t>千葉県</t>
  </si>
  <si>
    <t>東京都</t>
  </si>
  <si>
    <t>神奈川県</t>
  </si>
  <si>
    <t>新潟県</t>
  </si>
  <si>
    <t>月</t>
    <rPh sb="0" eb="1">
      <t>ガツ</t>
    </rPh>
    <phoneticPr fontId="5"/>
  </si>
  <si>
    <t>日生）</t>
    <rPh sb="0" eb="1">
      <t>ニチ</t>
    </rPh>
    <rPh sb="1" eb="2">
      <t>ウ</t>
    </rPh>
    <phoneticPr fontId="5"/>
  </si>
  <si>
    <t>富山県</t>
  </si>
  <si>
    <t>石川県</t>
  </si>
  <si>
    <t>福井県</t>
  </si>
  <si>
    <t>山梨県</t>
  </si>
  <si>
    <t>兼　業
許可番号
も記入</t>
    <rPh sb="0" eb="1">
      <t>ケン</t>
    </rPh>
    <rPh sb="2" eb="3">
      <t>ギョウ</t>
    </rPh>
    <rPh sb="4" eb="8">
      <t>キョカバンゴウ</t>
    </rPh>
    <rPh sb="10" eb="12">
      <t>キニュウ</t>
    </rPh>
    <phoneticPr fontId="5"/>
  </si>
  <si>
    <t xml:space="preserve">
1.　　　　　　　　　　　2.　　　　　　　　　　　3.</t>
    <phoneticPr fontId="5"/>
  </si>
  <si>
    <t>長野県</t>
  </si>
  <si>
    <t>岐阜県</t>
  </si>
  <si>
    <t>静岡県</t>
  </si>
  <si>
    <t>従たる事務所</t>
    <rPh sb="0" eb="1">
      <t>ジュウ</t>
    </rPh>
    <rPh sb="3" eb="6">
      <t>ジムショ</t>
    </rPh>
    <phoneticPr fontId="5"/>
  </si>
  <si>
    <t>名　称</t>
    <rPh sb="0" eb="1">
      <t>ナ</t>
    </rPh>
    <rPh sb="2" eb="3">
      <t>ショウ</t>
    </rPh>
    <phoneticPr fontId="5"/>
  </si>
  <si>
    <t>愛知県</t>
  </si>
  <si>
    <t>三重県</t>
  </si>
  <si>
    <t>滋賀県</t>
  </si>
  <si>
    <t>京都府</t>
  </si>
  <si>
    <t>政　令
使用人</t>
    <rPh sb="0" eb="1">
      <t>セイ</t>
    </rPh>
    <rPh sb="2" eb="3">
      <t>レイ</t>
    </rPh>
    <rPh sb="4" eb="6">
      <t>シヨウ</t>
    </rPh>
    <rPh sb="6" eb="7">
      <t>ニン</t>
    </rPh>
    <phoneticPr fontId="5"/>
  </si>
  <si>
    <t>大阪府</t>
  </si>
  <si>
    <t>兵庫県</t>
  </si>
  <si>
    <t>奈良県</t>
  </si>
  <si>
    <t>前勤務先</t>
    <rPh sb="0" eb="1">
      <t>ゼン</t>
    </rPh>
    <rPh sb="1" eb="4">
      <t>キンムサキ</t>
    </rPh>
    <phoneticPr fontId="5"/>
  </si>
  <si>
    <t>和歌山県</t>
  </si>
  <si>
    <t>鳥取県</t>
  </si>
  <si>
    <t>登録年月日</t>
    <rPh sb="0" eb="2">
      <t>トウロク</t>
    </rPh>
    <rPh sb="2" eb="5">
      <t>ネンガッピ</t>
    </rPh>
    <phoneticPr fontId="5"/>
  </si>
  <si>
    <t>島根県</t>
  </si>
  <si>
    <t>岡山県</t>
  </si>
  <si>
    <t>住　所</t>
    <rPh sb="0" eb="1">
      <t>ジュウ</t>
    </rPh>
    <rPh sb="2" eb="3">
      <t>ショ</t>
    </rPh>
    <phoneticPr fontId="5"/>
  </si>
  <si>
    <t>広島県</t>
  </si>
  <si>
    <t>山口県</t>
  </si>
  <si>
    <t>通勤手段
及び時間</t>
    <rPh sb="0" eb="4">
      <t>ツウキンシュダン</t>
    </rPh>
    <rPh sb="5" eb="6">
      <t>オヨ</t>
    </rPh>
    <rPh sb="7" eb="9">
      <t>ジカン</t>
    </rPh>
    <phoneticPr fontId="5"/>
  </si>
  <si>
    <t>徳島県</t>
  </si>
  <si>
    <t>駅～</t>
    <rPh sb="0" eb="1">
      <t>エキ</t>
    </rPh>
    <phoneticPr fontId="5"/>
  </si>
  <si>
    <t>駅）</t>
    <rPh sb="0" eb="1">
      <t>エキ</t>
    </rPh>
    <phoneticPr fontId="5"/>
  </si>
  <si>
    <t>所要時間　約</t>
    <rPh sb="0" eb="4">
      <t>ショヨウジカン</t>
    </rPh>
    <rPh sb="5" eb="6">
      <t>ヤク</t>
    </rPh>
    <phoneticPr fontId="5"/>
  </si>
  <si>
    <t>時間</t>
    <rPh sb="0" eb="2">
      <t>ジカン</t>
    </rPh>
    <phoneticPr fontId="5"/>
  </si>
  <si>
    <t>分</t>
    <rPh sb="0" eb="1">
      <t>フン</t>
    </rPh>
    <phoneticPr fontId="5"/>
  </si>
  <si>
    <t>香川県</t>
  </si>
  <si>
    <t>業務に従事する者の数</t>
    <rPh sb="0" eb="2">
      <t>ギョウム</t>
    </rPh>
    <rPh sb="3" eb="5">
      <t>ジュウジ</t>
    </rPh>
    <rPh sb="7" eb="8">
      <t>モノ</t>
    </rPh>
    <rPh sb="9" eb="10">
      <t>カズ</t>
    </rPh>
    <phoneticPr fontId="5"/>
  </si>
  <si>
    <t>名（うち専任宅地建物取引士</t>
    <rPh sb="0" eb="1">
      <t>メイ</t>
    </rPh>
    <rPh sb="4" eb="6">
      <t>センニン</t>
    </rPh>
    <rPh sb="6" eb="8">
      <t>タクチ</t>
    </rPh>
    <rPh sb="8" eb="10">
      <t>タテモノ</t>
    </rPh>
    <rPh sb="10" eb="12">
      <t>トリヒキ</t>
    </rPh>
    <rPh sb="12" eb="13">
      <t>シ</t>
    </rPh>
    <phoneticPr fontId="5"/>
  </si>
  <si>
    <t>愛媛県</t>
  </si>
  <si>
    <t>高知県</t>
  </si>
  <si>
    <t>福岡県</t>
  </si>
  <si>
    <t>佐賀県</t>
  </si>
  <si>
    <t>長崎県</t>
  </si>
  <si>
    <t>熊本県</t>
  </si>
  <si>
    <t>大分県</t>
  </si>
  <si>
    <t>宮崎県</t>
  </si>
  <si>
    <t>鹿児島県</t>
  </si>
  <si>
    <t>沖縄県</t>
  </si>
  <si>
    <t xml:space="preserve"> 商　　号</t>
    <rPh sb="1" eb="2">
      <t>ショウ</t>
    </rPh>
    <rPh sb="4" eb="5">
      <t>ゴウ</t>
    </rPh>
    <phoneticPr fontId="5"/>
  </si>
  <si>
    <t xml:space="preserve"> 電話番号</t>
    <rPh sb="1" eb="3">
      <t>デンワ</t>
    </rPh>
    <rPh sb="3" eb="5">
      <t>バンゴウ</t>
    </rPh>
    <phoneticPr fontId="5"/>
  </si>
  <si>
    <t xml:space="preserve"> 代表者名</t>
    <rPh sb="1" eb="4">
      <t>ダイヒョウシャ</t>
    </rPh>
    <rPh sb="4" eb="5">
      <t>メイ</t>
    </rPh>
    <phoneticPr fontId="5"/>
  </si>
  <si>
    <t xml:space="preserve"> 備　　考</t>
    <rPh sb="1" eb="2">
      <t>ビ</t>
    </rPh>
    <rPh sb="4" eb="5">
      <t>コウ</t>
    </rPh>
    <phoneticPr fontId="5"/>
  </si>
  <si>
    <t>最寄駅より事務所までの案内</t>
    <rPh sb="0" eb="3">
      <t>モヨリエキ</t>
    </rPh>
    <rPh sb="5" eb="8">
      <t>ジムショ</t>
    </rPh>
    <rPh sb="11" eb="13">
      <t>アンナイ</t>
    </rPh>
    <phoneticPr fontId="5"/>
  </si>
  <si>
    <t>振込口座届出書</t>
    <rPh sb="0" eb="4">
      <t>フリコミコウザ</t>
    </rPh>
    <rPh sb="4" eb="7">
      <t>トドケデショ</t>
    </rPh>
    <phoneticPr fontId="5"/>
  </si>
  <si>
    <t>公益社団法人全日本不動産協会　殿</t>
    <rPh sb="0" eb="6">
      <t>コウエキシャダンホウジン</t>
    </rPh>
    <rPh sb="6" eb="9">
      <t>ゼンニホン</t>
    </rPh>
    <rPh sb="9" eb="12">
      <t>フドウサン</t>
    </rPh>
    <rPh sb="12" eb="14">
      <t>キョウカイ</t>
    </rPh>
    <rPh sb="15" eb="16">
      <t>ドノ</t>
    </rPh>
    <phoneticPr fontId="5"/>
  </si>
  <si>
    <t>入会が不承認となった場合に預かり金を返還いただく振込口座について、下記のとおり届け出ます。</t>
    <phoneticPr fontId="5"/>
  </si>
  <si>
    <t>口座名義人</t>
    <rPh sb="0" eb="5">
      <t>コウザメイギニン</t>
    </rPh>
    <phoneticPr fontId="5"/>
  </si>
  <si>
    <t>(ﾌﾘｶﾞﾅ)</t>
    <phoneticPr fontId="5"/>
  </si>
  <si>
    <t>受取口座①</t>
    <rPh sb="0" eb="4">
      <t>ウケトリコウザ</t>
    </rPh>
    <phoneticPr fontId="5"/>
  </si>
  <si>
    <t>支店</t>
    <rPh sb="0" eb="2">
      <t>シテン</t>
    </rPh>
    <phoneticPr fontId="5"/>
  </si>
  <si>
    <t>ゆうちょ銀行
以外の金融機関</t>
    <rPh sb="4" eb="6">
      <t>ギンコウ</t>
    </rPh>
    <phoneticPr fontId="5"/>
  </si>
  <si>
    <t>預金種目</t>
    <rPh sb="0" eb="2">
      <t>ヨキン</t>
    </rPh>
    <rPh sb="2" eb="4">
      <t>シュモク</t>
    </rPh>
    <phoneticPr fontId="5"/>
  </si>
  <si>
    <t>口座番号</t>
    <rPh sb="0" eb="4">
      <t>コウザバンゴウ</t>
    </rPh>
    <phoneticPr fontId="5"/>
  </si>
  <si>
    <t>通帳記号</t>
    <rPh sb="0" eb="2">
      <t>ツウチョウ</t>
    </rPh>
    <rPh sb="2" eb="4">
      <t>キゴウ</t>
    </rPh>
    <phoneticPr fontId="5"/>
  </si>
  <si>
    <t>通帳番号</t>
    <rPh sb="0" eb="2">
      <t>ツウチョウ</t>
    </rPh>
    <rPh sb="2" eb="4">
      <t>バンゴウ</t>
    </rPh>
    <phoneticPr fontId="5"/>
  </si>
  <si>
    <t>の</t>
    <phoneticPr fontId="5"/>
  </si>
  <si>
    <t>▼選択</t>
  </si>
  <si>
    <r>
      <t xml:space="preserve">資本金
</t>
    </r>
    <r>
      <rPr>
        <sz val="8"/>
        <rFont val="ＭＳ 明朝"/>
        <family val="1"/>
        <charset val="128"/>
      </rPr>
      <t>（出資金）</t>
    </r>
    <rPh sb="0" eb="3">
      <t>シホンキン</t>
    </rPh>
    <rPh sb="5" eb="8">
      <t>シュッシキン</t>
    </rPh>
    <phoneticPr fontId="5"/>
  </si>
  <si>
    <t>中村　裕昌</t>
    <rPh sb="0" eb="2">
      <t>ナカムラ</t>
    </rPh>
    <rPh sb="3" eb="4">
      <t>ユウ</t>
    </rPh>
    <rPh sb="4" eb="5">
      <t>マサ</t>
    </rPh>
    <phoneticPr fontId="0"/>
  </si>
  <si>
    <t>　会　長　　殿</t>
    <rPh sb="1" eb="2">
      <t>カイ</t>
    </rPh>
    <rPh sb="3" eb="4">
      <t>チョウ</t>
    </rPh>
    <rPh sb="6" eb="7">
      <t>ドノ</t>
    </rPh>
    <phoneticPr fontId="0"/>
  </si>
  <si>
    <r>
      <t xml:space="preserve">受取口座②
</t>
    </r>
    <r>
      <rPr>
        <sz val="10"/>
        <color theme="1"/>
        <rFont val="ＭＳ 明朝"/>
        <family val="1"/>
        <charset val="128"/>
      </rPr>
      <t>ゆうちょ銀行</t>
    </r>
    <rPh sb="0" eb="2">
      <t>ウケトリ</t>
    </rPh>
    <rPh sb="2" eb="4">
      <t>コウザ</t>
    </rPh>
    <rPh sb="10" eb="12">
      <t>ギンコウ</t>
    </rPh>
    <phoneticPr fontId="5"/>
  </si>
  <si>
    <t>令和　　年　　月　　日</t>
    <rPh sb="0" eb="2">
      <t>レイワ</t>
    </rPh>
    <rPh sb="4" eb="5">
      <t>ネン</t>
    </rPh>
    <rPh sb="7" eb="8">
      <t>ガツ</t>
    </rPh>
    <rPh sb="10" eb="11">
      <t>ニチ</t>
    </rPh>
    <phoneticPr fontId="5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</si>
</sst>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gge&quot;年&quot;m&quot;月&quot;d&quot;日&quot;;@"/>
    <numFmt numFmtId="178" formatCode="&quot;令和元年&quot;m&quot;月&quot;d&quot;日&quot;;@"/>
    <numFmt numFmtId="179" formatCode="#"/>
    <numFmt numFmtId="180" formatCode=";;;"/>
    <numFmt numFmtId="181" formatCode="[$]ggge&quot;年&quot;m&quot;月&quot;d&quot;日&quot;;@" x16r2:formatCode16="[$-ja-JP-x-gannen,80]ggge&quot;年&quot;m&quot;月&quot;d&quot;日&quot;;@"/>
  </numFmts>
  <fonts count="13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
      <name val="ＭＳ 明朝"/>
      <family val="1"/>
      <charset val="128"/>
    </font>
    <font>
      <sz val="11"/>
      <name val="ＭＳ Ｐゴシック"/>
      <family val="3"/>
      <charset val="128"/>
    </font>
    <font>
      <sz val="11"/>
      <color indexed="17"/>
      <name val="ＭＳ Ｐゴシック"/>
      <family val="3"/>
      <charset val="128"/>
    </font>
    <font>
      <sz val="11"/>
      <name val="ＭＳ 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name val="ＭＳ Ｐゴシック"/>
      <family val="3"/>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14"/>
      <name val="ＭＳ 明朝"/>
      <family val="1"/>
      <charset val="128"/>
    </font>
    <font>
      <sz val="6"/>
      <name val="ＭＳ Ｐゴシック"/>
      <family val="3"/>
      <charset val="128"/>
    </font>
    <font>
      <sz val="20"/>
      <name val="ＭＳ 明朝"/>
      <family val="1"/>
      <charset val="128"/>
    </font>
    <font>
      <sz val="12"/>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6"/>
      <name val="ＭＳ Ｐゴシック"/>
      <family val="3"/>
      <charset val="128"/>
    </font>
    <font>
      <sz val="22"/>
      <name val="ＭＳ 明朝"/>
      <family val="1"/>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20"/>
      <color theme="1"/>
      <name val="ＭＳ Ｐゴシック"/>
      <family val="3"/>
      <charset val="128"/>
      <scheme val="minor"/>
    </font>
    <font>
      <sz val="10"/>
      <color theme="1"/>
      <name val="ＭＳ 明朝"/>
      <family val="1"/>
      <charset val="128"/>
    </font>
    <font>
      <sz val="11"/>
      <color theme="0"/>
      <name val="ＭＳ ゴシック"/>
      <family val="3"/>
      <charset val="128"/>
    </font>
    <font>
      <u/>
      <sz val="11"/>
      <color theme="10"/>
      <name val="ＭＳ Ｐゴシック"/>
      <family val="3"/>
      <charset val="128"/>
      <scheme val="minor"/>
    </font>
    <font>
      <sz val="6"/>
      <name val="ＭＳ Ｐゴシック"/>
      <family val="3"/>
      <charset val="128"/>
      <scheme val="minor"/>
    </font>
    <font>
      <sz val="11"/>
      <color theme="1"/>
      <name val="游ゴシック"/>
      <family val="3"/>
      <charset val="128"/>
    </font>
    <font>
      <sz val="10"/>
      <color theme="0"/>
      <name val="ＭＳ 明朝"/>
      <family val="1"/>
      <charset val="128"/>
    </font>
    <font>
      <sz val="11"/>
      <color theme="0"/>
      <name val="ＭＳ 明朝"/>
      <family val="1"/>
      <charset val="128"/>
    </font>
    <font>
      <sz val="6"/>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sz val="24"/>
      <color theme="1"/>
      <name val="ＭＳ Ｐゴシック"/>
      <family val="3"/>
      <charset val="128"/>
      <scheme val="minor"/>
    </font>
    <font>
      <b/>
      <sz val="9"/>
      <name val="ＭＳ 明朝"/>
      <family val="1"/>
      <charset val="128"/>
    </font>
    <font>
      <sz val="11"/>
      <color theme="1"/>
      <name val="ＭＳ Ｐゴシック"/>
      <family val="2"/>
      <scheme val="minor"/>
    </font>
    <font>
      <sz val="11"/>
      <color rgb="FFCCFFCC"/>
      <name val="ＭＳ ゴシック"/>
      <family val="3"/>
      <charset val="128"/>
    </font>
    <font>
      <sz val="11"/>
      <color theme="1"/>
      <name val="游ゴシック"/>
      <family val="3"/>
    </font>
    <font>
      <sz val="9"/>
      <color theme="1"/>
      <name val="ＭＳ 明朝"/>
      <family val="1"/>
    </font>
    <font>
      <sz val="8"/>
      <color theme="1"/>
      <name val="ＭＳ 明朝"/>
      <family val="1"/>
    </font>
    <font>
      <b/>
      <sz val="18"/>
      <color indexed="8"/>
      <name val="ＭＳ 明朝"/>
      <family val="1"/>
    </font>
    <font>
      <sz val="14"/>
      <color indexed="8"/>
      <name val="ＭＳ 明朝"/>
      <family val="1"/>
    </font>
    <font>
      <sz val="11"/>
      <color theme="1"/>
      <name val="ＭＳ 明朝"/>
      <family val="1"/>
    </font>
    <font>
      <sz val="11"/>
      <color theme="1"/>
      <name val="ＭＳ ゴシック"/>
      <family val="3"/>
    </font>
    <font>
      <sz val="11"/>
      <color rgb="FF000000"/>
      <name val="ＭＳ ゴシック"/>
      <family val="3"/>
    </font>
    <font>
      <sz val="10"/>
      <color theme="0"/>
      <name val="ＭＳ 明朝"/>
      <family val="1"/>
    </font>
    <font>
      <sz val="9"/>
      <color indexed="8"/>
      <name val="ＭＳ 明朝"/>
      <family val="1"/>
    </font>
    <font>
      <sz val="10.5"/>
      <color theme="1"/>
      <name val="ＭＳ 明朝"/>
      <family val="1"/>
    </font>
    <font>
      <sz val="10"/>
      <color theme="1"/>
      <name val="ＭＳ 明朝"/>
      <family val="1"/>
    </font>
    <font>
      <sz val="8"/>
      <color rgb="FF000000"/>
      <name val="ＭＳ 明朝"/>
      <family val="1"/>
    </font>
    <font>
      <sz val="9"/>
      <color rgb="FF000000"/>
      <name val="ＭＳ 明朝"/>
      <family val="1"/>
    </font>
    <font>
      <sz val="22"/>
      <color rgb="FF000000"/>
      <name val="ＭＳ 明朝"/>
      <family val="1"/>
    </font>
    <font>
      <sz val="11"/>
      <color rgb="FF000000"/>
      <name val="ＭＳ 明朝"/>
      <family val="1"/>
    </font>
    <font>
      <sz val="10"/>
      <color rgb="FF000000"/>
      <name val="ＭＳ 明朝"/>
      <family val="1"/>
    </font>
    <font>
      <sz val="7"/>
      <color rgb="FF000000"/>
      <name val="ＭＳ 明朝"/>
      <family val="1"/>
    </font>
    <font>
      <u/>
      <sz val="9"/>
      <color rgb="FF000000"/>
      <name val="ＭＳ 明朝"/>
      <family val="1"/>
    </font>
    <font>
      <b/>
      <sz val="9"/>
      <color rgb="FF000000"/>
      <name val="ＭＳ 明朝"/>
      <family val="1"/>
    </font>
    <font>
      <sz val="20"/>
      <color rgb="FF000000"/>
      <name val="ＭＳ 明朝"/>
      <family val="1"/>
    </font>
    <font>
      <sz val="12"/>
      <color rgb="FF000000"/>
      <name val="ＭＳ 明朝"/>
      <family val="1"/>
    </font>
    <font>
      <b/>
      <sz val="14"/>
      <color rgb="FF000000"/>
      <name val="ＭＳ 明朝"/>
      <family val="1"/>
    </font>
    <font>
      <sz val="14"/>
      <color rgb="FF000000"/>
      <name val="ＭＳ 明朝"/>
      <family val="1"/>
    </font>
    <font>
      <sz val="2"/>
      <color rgb="FF000000"/>
      <name val="ＭＳ 明朝"/>
      <family val="1"/>
    </font>
    <font>
      <sz val="10"/>
      <color rgb="FF000000"/>
      <name val="ＭＳ ゴシック"/>
      <family val="3"/>
    </font>
    <font>
      <sz val="11"/>
      <color rgb="FF000000"/>
      <name val="ＭＳ Ｐゴシック"/>
      <family val="3"/>
    </font>
    <font>
      <b/>
      <sz val="20"/>
      <color indexed="8"/>
      <name val="ＭＳ 明朝"/>
      <family val="1"/>
    </font>
    <font>
      <sz val="6"/>
      <color indexed="8"/>
      <name val="ＭＳ 明朝"/>
      <family val="1"/>
    </font>
    <font>
      <sz val="9"/>
      <color rgb="FF000000"/>
      <name val="ＭＳ ゴシック"/>
      <family val="3"/>
    </font>
    <font>
      <sz val="8"/>
      <color rgb="FF000000"/>
      <name val="HG創英角ｺﾞｼｯｸUB"/>
      <family val="3"/>
    </font>
    <font>
      <sz val="9"/>
      <color rgb="FF000000"/>
      <name val="HGP創英角ｺﾞｼｯｸUB"/>
      <family val="3"/>
    </font>
    <font>
      <sz val="11"/>
      <color indexed="10"/>
      <name val="ＭＳ 明朝"/>
      <family val="1"/>
    </font>
    <font>
      <u/>
      <sz val="20"/>
      <color theme="1"/>
      <name val="HGP創英角ｺﾞｼｯｸUB"/>
      <family val="3"/>
      <charset val="128"/>
    </font>
    <font>
      <sz val="11"/>
      <color theme="1"/>
      <name val="メイリオ"/>
      <family val="3"/>
      <charset val="128"/>
    </font>
    <font>
      <sz val="12"/>
      <color theme="1"/>
      <name val="Times New Roman"/>
      <family val="1"/>
    </font>
    <font>
      <sz val="11"/>
      <color theme="1"/>
      <name val="Times New Roman"/>
      <family val="1"/>
    </font>
    <font>
      <b/>
      <sz val="16"/>
      <color theme="1"/>
      <name val="メイリオ"/>
      <family val="3"/>
      <charset val="128"/>
    </font>
    <font>
      <sz val="10"/>
      <color theme="1"/>
      <name val="メイリオ"/>
      <family val="3"/>
      <charset val="128"/>
    </font>
    <font>
      <b/>
      <sz val="11"/>
      <color theme="1"/>
      <name val="メイリオ"/>
      <family val="3"/>
      <charset val="128"/>
    </font>
    <font>
      <b/>
      <sz val="11"/>
      <color theme="1"/>
      <name val="HGP創英角ｺﾞｼｯｸUB"/>
      <family val="3"/>
      <charset val="128"/>
    </font>
    <font>
      <b/>
      <u/>
      <sz val="12"/>
      <color theme="1"/>
      <name val="メイリオ"/>
      <family val="3"/>
      <charset val="128"/>
    </font>
    <font>
      <sz val="11"/>
      <color theme="0"/>
      <name val="メイリオ"/>
      <family val="3"/>
      <charset val="128"/>
    </font>
    <font>
      <sz val="7"/>
      <name val="ＭＳ ゴシック"/>
      <family val="3"/>
      <charset val="128"/>
    </font>
    <font>
      <sz val="9"/>
      <color rgb="FF000000"/>
      <name val="MS UI Gothic"/>
      <family val="3"/>
      <charset val="128"/>
    </font>
    <font>
      <sz val="14"/>
      <color indexed="8"/>
      <name val="ＭＳ 明朝"/>
      <family val="1"/>
      <charset val="128"/>
    </font>
    <font>
      <sz val="12"/>
      <color indexed="8"/>
      <name val="ＭＳ 明朝"/>
      <family val="1"/>
      <charset val="128"/>
    </font>
    <font>
      <sz val="10"/>
      <color indexed="8"/>
      <name val="ＭＳ 明朝"/>
      <family val="1"/>
      <charset val="128"/>
    </font>
    <font>
      <sz val="8"/>
      <color indexed="8"/>
      <name val="ＭＳ 明朝"/>
      <family val="1"/>
      <charset val="128"/>
    </font>
    <font>
      <sz val="10"/>
      <color indexed="10"/>
      <name val="ＭＳ 明朝"/>
      <family val="1"/>
      <charset val="128"/>
    </font>
    <font>
      <sz val="6"/>
      <color indexed="8"/>
      <name val="ＭＳ 明朝"/>
      <family val="1"/>
      <charset val="128"/>
    </font>
    <font>
      <sz val="9"/>
      <color indexed="81"/>
      <name val="ＭＳ 明朝"/>
      <family val="1"/>
      <charset val="128"/>
    </font>
    <font>
      <sz val="11"/>
      <color indexed="23"/>
      <name val="ＭＳ 明朝"/>
      <family val="1"/>
      <charset val="128"/>
    </font>
    <font>
      <sz val="14"/>
      <color indexed="10"/>
      <name val="ＭＳ 明朝"/>
      <family val="1"/>
      <charset val="128"/>
    </font>
    <font>
      <sz val="9"/>
      <color indexed="81"/>
      <name val="ＭＳ Ｐゴシック"/>
      <family val="3"/>
      <charset val="128"/>
    </font>
    <font>
      <sz val="8"/>
      <color indexed="81"/>
      <name val="ＭＳ 明朝"/>
      <family val="1"/>
      <charset val="128"/>
    </font>
    <font>
      <sz val="16"/>
      <color theme="1"/>
      <name val="ＭＳ 明朝"/>
      <family val="1"/>
      <charset val="128"/>
    </font>
    <font>
      <sz val="18"/>
      <color theme="1"/>
      <name val="ＭＳ 明朝"/>
      <family val="1"/>
      <charset val="128"/>
    </font>
    <font>
      <b/>
      <sz val="18"/>
      <color theme="1"/>
      <name val="ＭＳ 明朝"/>
      <family val="1"/>
      <charset val="128"/>
    </font>
    <font>
      <sz val="14"/>
      <color theme="1"/>
      <name val="ＭＳ Ｐゴシック"/>
      <family val="2"/>
      <charset val="128"/>
      <scheme val="minor"/>
    </font>
    <font>
      <b/>
      <sz val="24"/>
      <color theme="1"/>
      <name val="ＭＳ 明朝"/>
      <family val="1"/>
      <charset val="128"/>
    </font>
    <font>
      <sz val="24"/>
      <color theme="1"/>
      <name val="ＭＳ 明朝"/>
      <family val="1"/>
      <charset val="128"/>
    </font>
    <font>
      <sz val="13"/>
      <color theme="1"/>
      <name val="ＭＳ 明朝"/>
      <family val="1"/>
      <charset val="128"/>
    </font>
    <font>
      <b/>
      <sz val="14"/>
      <color indexed="8"/>
      <name val="ＭＳ 明朝"/>
      <family val="1"/>
      <charset val="128"/>
    </font>
    <font>
      <sz val="20"/>
      <color indexed="8"/>
      <name val="ＭＳ 明朝"/>
      <family val="1"/>
      <charset val="128"/>
    </font>
    <font>
      <b/>
      <sz val="20"/>
      <name val="ＭＳ 明朝"/>
      <family val="1"/>
      <charset val="128"/>
    </font>
    <font>
      <b/>
      <sz val="22"/>
      <name val="ＭＳ 明朝"/>
      <family val="1"/>
      <charset val="128"/>
    </font>
    <font>
      <sz val="9.5"/>
      <name val="ＭＳ 明朝"/>
      <family val="1"/>
      <charset val="128"/>
    </font>
    <font>
      <sz val="16"/>
      <name val="ＭＳ 明朝"/>
      <family val="1"/>
      <charset val="128"/>
    </font>
  </fonts>
  <fills count="9">
    <fill>
      <patternFill patternType="none"/>
    </fill>
    <fill>
      <patternFill patternType="gray125"/>
    </fill>
    <fill>
      <patternFill patternType="solid">
        <fgColor indexed="42"/>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
      <patternFill patternType="solid">
        <fgColor theme="0" tint="-4.9989318521683403E-2"/>
        <bgColor indexed="64"/>
      </patternFill>
    </fill>
  </fills>
  <borders count="206">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medium">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style="hair">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style="thin">
        <color auto="1"/>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diagonal/>
    </border>
    <border>
      <left style="dashDotDot">
        <color auto="1"/>
      </left>
      <right/>
      <top style="thin">
        <color auto="1"/>
      </top>
      <bottom/>
      <diagonal/>
    </border>
    <border>
      <left/>
      <right style="dashDotDot">
        <color auto="1"/>
      </right>
      <top style="thin">
        <color auto="1"/>
      </top>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
      <left/>
      <right style="medium">
        <color auto="1"/>
      </right>
      <top style="thin">
        <color auto="1"/>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2">
    <xf numFmtId="0" fontId="0" fillId="0" borderId="0">
      <alignment vertical="center"/>
    </xf>
    <xf numFmtId="0" fontId="7" fillId="0" borderId="0">
      <alignment vertical="center"/>
    </xf>
    <xf numFmtId="0" fontId="7" fillId="0" borderId="0">
      <alignment vertical="center"/>
    </xf>
    <xf numFmtId="0" fontId="33" fillId="0" borderId="0">
      <alignment vertical="center"/>
    </xf>
    <xf numFmtId="0" fontId="7"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4" fillId="0" borderId="0">
      <alignment vertical="center"/>
    </xf>
    <xf numFmtId="0" fontId="59" fillId="0" borderId="0"/>
    <xf numFmtId="0" fontId="3" fillId="0" borderId="0">
      <alignment vertical="center"/>
    </xf>
    <xf numFmtId="0" fontId="3" fillId="0" borderId="0">
      <alignment vertical="center"/>
    </xf>
    <xf numFmtId="0" fontId="2" fillId="0" borderId="0">
      <alignment vertical="center"/>
    </xf>
  </cellStyleXfs>
  <cellXfs count="1517">
    <xf numFmtId="0" fontId="0" fillId="0" borderId="0" xfId="0">
      <alignment vertical="center"/>
    </xf>
    <xf numFmtId="0" fontId="15" fillId="0" borderId="2" xfId="0" applyFont="1" applyBorder="1" applyAlignment="1">
      <alignment horizontal="center" vertical="center" shrinkToFit="1"/>
    </xf>
    <xf numFmtId="0" fontId="15" fillId="0" borderId="0" xfId="0" applyFont="1" applyAlignment="1">
      <alignment vertical="center" shrinkToFit="1"/>
    </xf>
    <xf numFmtId="0" fontId="0" fillId="0" borderId="0" xfId="0" applyAlignment="1">
      <alignment vertical="center" shrinkToFit="1"/>
    </xf>
    <xf numFmtId="0" fontId="13" fillId="0" borderId="24" xfId="2" applyFont="1" applyBorder="1" applyAlignment="1">
      <alignment horizontal="left" vertical="center"/>
    </xf>
    <xf numFmtId="0" fontId="13" fillId="0" borderId="23" xfId="2" applyFont="1" applyBorder="1" applyAlignment="1">
      <alignment horizontal="left" vertical="center"/>
    </xf>
    <xf numFmtId="0" fontId="13" fillId="0" borderId="22" xfId="2" applyFont="1" applyBorder="1" applyAlignment="1">
      <alignment horizontal="left" vertical="center"/>
    </xf>
    <xf numFmtId="0" fontId="14" fillId="0" borderId="0" xfId="2" applyFont="1" applyAlignment="1">
      <alignment horizontal="center" vertical="center" shrinkToFit="1"/>
    </xf>
    <xf numFmtId="0" fontId="14" fillId="0" borderId="0" xfId="2" applyFont="1" applyAlignment="1">
      <alignment horizontal="center" vertical="center"/>
    </xf>
    <xf numFmtId="0" fontId="9" fillId="0" borderId="0" xfId="2" applyFont="1" applyAlignment="1">
      <alignment horizontal="center" vertical="center"/>
    </xf>
    <xf numFmtId="0" fontId="21" fillId="0" borderId="21" xfId="2" applyFont="1" applyBorder="1" applyAlignment="1">
      <alignment horizontal="center" vertical="center"/>
    </xf>
    <xf numFmtId="0" fontId="21" fillId="0" borderId="0" xfId="2" applyFont="1" applyAlignment="1">
      <alignment horizontal="center" vertical="center"/>
    </xf>
    <xf numFmtId="0" fontId="21" fillId="0" borderId="20" xfId="2" applyFont="1" applyBorder="1" applyAlignment="1">
      <alignment horizontal="center" vertical="center"/>
    </xf>
    <xf numFmtId="0" fontId="15" fillId="0" borderId="0" xfId="2" applyFont="1" applyAlignment="1">
      <alignment horizontal="right" vertical="center"/>
    </xf>
    <xf numFmtId="0" fontId="15" fillId="0" borderId="0" xfId="0" applyFont="1">
      <alignment vertical="center"/>
    </xf>
    <xf numFmtId="0" fontId="11" fillId="0" borderId="0" xfId="2" applyFont="1" applyAlignment="1">
      <alignment horizontal="left" vertical="center"/>
    </xf>
    <xf numFmtId="0" fontId="25" fillId="0" borderId="0" xfId="2" applyFont="1">
      <alignment vertical="center"/>
    </xf>
    <xf numFmtId="0" fontId="11" fillId="0" borderId="0" xfId="2" applyFont="1">
      <alignment vertical="center"/>
    </xf>
    <xf numFmtId="179" fontId="24" fillId="0" borderId="0" xfId="2" applyNumberFormat="1" applyFont="1" applyAlignment="1">
      <alignment horizontal="left" vertical="center" wrapText="1"/>
    </xf>
    <xf numFmtId="179" fontId="24" fillId="0" borderId="0" xfId="2" applyNumberFormat="1" applyFont="1" applyAlignment="1">
      <alignment horizontal="left" vertical="center" shrinkToFit="1"/>
    </xf>
    <xf numFmtId="0" fontId="15" fillId="0" borderId="0" xfId="2" applyFont="1" applyAlignment="1">
      <alignment horizontal="left" vertical="center" wrapText="1"/>
    </xf>
    <xf numFmtId="0" fontId="15" fillId="0" borderId="0" xfId="2" applyFont="1" applyAlignment="1">
      <alignment horizontal="right" vertical="center" wrapText="1"/>
    </xf>
    <xf numFmtId="0" fontId="15" fillId="0" borderId="0" xfId="2" applyFont="1" applyAlignment="1">
      <alignment horizontal="center" vertical="center" wrapText="1"/>
    </xf>
    <xf numFmtId="0" fontId="15" fillId="0" borderId="0" xfId="2" applyFont="1" applyAlignment="1">
      <alignment horizontal="left" vertical="top" wrapText="1"/>
    </xf>
    <xf numFmtId="0" fontId="23" fillId="0" borderId="0" xfId="2" applyFont="1" applyAlignment="1">
      <alignment horizontal="center" vertical="center"/>
    </xf>
    <xf numFmtId="0" fontId="55" fillId="0" borderId="0" xfId="0" applyFont="1" applyAlignment="1">
      <alignment horizontal="center" vertical="center" shrinkToFit="1"/>
    </xf>
    <xf numFmtId="0" fontId="0" fillId="0" borderId="0" xfId="0" applyAlignment="1">
      <alignment horizontal="center"/>
    </xf>
    <xf numFmtId="0" fontId="0" fillId="0" borderId="136"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6" fillId="0" borderId="0" xfId="0" applyFont="1" applyAlignment="1">
      <alignment horizontal="left" vertical="center"/>
    </xf>
    <xf numFmtId="0" fontId="13" fillId="0" borderId="0" xfId="2" applyFont="1">
      <alignment vertical="center"/>
    </xf>
    <xf numFmtId="0" fontId="11" fillId="3" borderId="130" xfId="0" applyFont="1" applyFill="1" applyBorder="1" applyAlignment="1">
      <alignment horizontal="distributed" vertical="center" wrapText="1"/>
    </xf>
    <xf numFmtId="49" fontId="15" fillId="0" borderId="129" xfId="0" applyNumberFormat="1" applyFont="1" applyBorder="1" applyAlignment="1" applyProtection="1">
      <alignment horizontal="center" vertical="center"/>
      <protection locked="0"/>
    </xf>
    <xf numFmtId="0" fontId="13" fillId="0" borderId="0" xfId="2" applyFont="1" applyAlignment="1">
      <alignment horizontal="distributed" vertical="center"/>
    </xf>
    <xf numFmtId="0" fontId="20" fillId="0" borderId="15" xfId="0" applyFont="1" applyBorder="1" applyAlignment="1" applyProtection="1">
      <alignment horizontal="center" vertical="center"/>
      <protection locked="0"/>
    </xf>
    <xf numFmtId="0" fontId="20" fillId="0" borderId="130" xfId="0" applyFont="1" applyBorder="1" applyAlignment="1">
      <alignment horizontal="center" vertical="center"/>
    </xf>
    <xf numFmtId="0" fontId="20" fillId="0" borderId="13" xfId="1" applyFont="1" applyBorder="1" applyAlignment="1">
      <alignment horizontal="center" vertical="center"/>
    </xf>
    <xf numFmtId="0" fontId="20" fillId="0" borderId="0" xfId="1" applyFont="1" applyAlignment="1">
      <alignment horizontal="center" vertical="center"/>
    </xf>
    <xf numFmtId="0" fontId="15" fillId="0" borderId="0" xfId="0" applyFont="1" applyAlignment="1" applyProtection="1">
      <alignment horizontal="center" vertical="center"/>
      <protection locked="0"/>
    </xf>
    <xf numFmtId="0" fontId="15" fillId="0" borderId="129" xfId="0" applyFont="1" applyBorder="1" applyAlignment="1" applyProtection="1">
      <alignment horizontal="center" vertical="center"/>
      <protection locked="0"/>
    </xf>
    <xf numFmtId="0" fontId="15" fillId="0" borderId="127" xfId="0" applyFont="1" applyBorder="1" applyAlignment="1" applyProtection="1">
      <alignment horizontal="center" vertical="center"/>
      <protection locked="0"/>
    </xf>
    <xf numFmtId="0" fontId="20" fillId="0" borderId="131" xfId="0" applyFont="1" applyBorder="1" applyAlignment="1">
      <alignment horizontal="center" vertical="center"/>
    </xf>
    <xf numFmtId="0" fontId="20" fillId="0" borderId="128" xfId="0" applyFont="1" applyBorder="1" applyAlignment="1">
      <alignment horizontal="center" vertical="center"/>
    </xf>
    <xf numFmtId="0" fontId="20" fillId="0" borderId="129" xfId="0" applyFont="1" applyBorder="1" applyAlignment="1">
      <alignment horizontal="center" vertical="center"/>
    </xf>
    <xf numFmtId="0" fontId="20" fillId="0" borderId="0" xfId="2" applyFont="1">
      <alignment vertical="center"/>
    </xf>
    <xf numFmtId="0" fontId="15" fillId="0" borderId="0" xfId="2" applyFont="1" applyAlignment="1">
      <alignment horizontal="left" vertical="center"/>
    </xf>
    <xf numFmtId="0" fontId="7" fillId="0" borderId="0" xfId="2">
      <alignment vertical="center"/>
    </xf>
    <xf numFmtId="0" fontId="13" fillId="0" borderId="0" xfId="2" applyFont="1" applyAlignment="1">
      <alignment horizontal="center" vertical="center"/>
    </xf>
    <xf numFmtId="0" fontId="11" fillId="0" borderId="0" xfId="2" applyFont="1" applyAlignment="1">
      <alignment horizontal="center" vertical="center"/>
    </xf>
    <xf numFmtId="0" fontId="36" fillId="0" borderId="0" xfId="0" applyFont="1" applyAlignment="1">
      <alignment horizontal="center" vertical="center"/>
    </xf>
    <xf numFmtId="0" fontId="36" fillId="0" borderId="0" xfId="0" applyFont="1" applyAlignment="1">
      <alignment vertical="center" shrinkToFit="1"/>
    </xf>
    <xf numFmtId="0" fontId="35" fillId="0" borderId="0" xfId="0" applyFont="1" applyAlignment="1">
      <alignment horizontal="center" vertical="center" shrinkToFit="1"/>
    </xf>
    <xf numFmtId="0" fontId="34" fillId="0" borderId="2" xfId="0" applyFont="1" applyBorder="1" applyAlignment="1">
      <alignment horizontal="center" vertical="center"/>
    </xf>
    <xf numFmtId="0" fontId="35" fillId="0" borderId="3" xfId="0" applyFont="1" applyBorder="1" applyAlignment="1">
      <alignment vertical="center" shrinkToFit="1"/>
    </xf>
    <xf numFmtId="0" fontId="34" fillId="0" borderId="0" xfId="0" applyFont="1" applyAlignment="1">
      <alignment horizontal="center" vertical="center"/>
    </xf>
    <xf numFmtId="0" fontId="36" fillId="0" borderId="0" xfId="0" applyFont="1">
      <alignment vertical="center"/>
    </xf>
    <xf numFmtId="0" fontId="37" fillId="0" borderId="0" xfId="0" applyFont="1">
      <alignment vertical="center"/>
    </xf>
    <xf numFmtId="0" fontId="9" fillId="0" borderId="0" xfId="0" applyFont="1">
      <alignment vertical="center"/>
    </xf>
    <xf numFmtId="0" fontId="38" fillId="0" borderId="0" xfId="0" applyFont="1">
      <alignment vertical="center"/>
    </xf>
    <xf numFmtId="0" fontId="36" fillId="0" borderId="6" xfId="0" applyFont="1" applyBorder="1">
      <alignment vertical="center"/>
    </xf>
    <xf numFmtId="177" fontId="36" fillId="0" borderId="0" xfId="2" applyNumberFormat="1" applyFont="1">
      <alignment vertical="center"/>
    </xf>
    <xf numFmtId="49" fontId="36" fillId="0" borderId="0" xfId="0" applyNumberFormat="1" applyFont="1" applyAlignment="1">
      <alignment vertical="top"/>
    </xf>
    <xf numFmtId="0" fontId="15" fillId="0" borderId="0" xfId="2" applyFont="1" applyAlignment="1">
      <alignment vertical="top" wrapText="1"/>
    </xf>
    <xf numFmtId="0" fontId="15" fillId="0" borderId="0" xfId="2" applyFont="1" applyAlignment="1">
      <alignment vertical="center" wrapText="1"/>
    </xf>
    <xf numFmtId="0" fontId="39" fillId="0" borderId="0" xfId="2" applyFont="1" applyAlignment="1">
      <alignment horizontal="right" vertical="center"/>
    </xf>
    <xf numFmtId="0" fontId="36" fillId="0" borderId="0" xfId="2" applyFont="1" applyAlignment="1">
      <alignment horizontal="right" vertical="center"/>
    </xf>
    <xf numFmtId="180" fontId="9" fillId="0" borderId="0" xfId="0" applyNumberFormat="1" applyFont="1">
      <alignment vertical="center"/>
    </xf>
    <xf numFmtId="180" fontId="37" fillId="0" borderId="0" xfId="0" applyNumberFormat="1" applyFont="1">
      <alignment vertical="center"/>
    </xf>
    <xf numFmtId="49" fontId="36" fillId="0" borderId="0" xfId="0" applyNumberFormat="1" applyFont="1" applyAlignment="1">
      <alignment vertical="center" shrinkToFit="1"/>
    </xf>
    <xf numFmtId="0" fontId="36" fillId="0" borderId="6" xfId="0" applyFont="1" applyBorder="1" applyAlignment="1">
      <alignment vertical="center" shrinkToFit="1"/>
    </xf>
    <xf numFmtId="49" fontId="15" fillId="0" borderId="0" xfId="2" applyNumberFormat="1" applyFont="1">
      <alignment vertical="center"/>
    </xf>
    <xf numFmtId="0" fontId="25" fillId="0" borderId="0" xfId="2" applyFont="1" applyAlignment="1">
      <alignment vertical="center" wrapText="1"/>
    </xf>
    <xf numFmtId="0" fontId="20" fillId="0" borderId="12" xfId="0" applyFont="1" applyBorder="1" applyAlignment="1">
      <alignment horizontal="center" vertical="center"/>
    </xf>
    <xf numFmtId="0" fontId="20" fillId="0" borderId="12" xfId="0" applyFont="1" applyBorder="1">
      <alignment vertical="center"/>
    </xf>
    <xf numFmtId="0" fontId="11" fillId="3" borderId="127" xfId="0" applyFont="1" applyFill="1" applyBorder="1" applyAlignment="1">
      <alignment horizontal="distributed" vertical="center" wrapText="1"/>
    </xf>
    <xf numFmtId="0" fontId="20" fillId="3" borderId="128" xfId="0" applyFont="1" applyFill="1" applyBorder="1" applyAlignment="1">
      <alignment vertical="center" wrapText="1"/>
    </xf>
    <xf numFmtId="0" fontId="20" fillId="3" borderId="131" xfId="0" applyFont="1" applyFill="1" applyBorder="1" applyAlignment="1">
      <alignment vertical="center" wrapText="1"/>
    </xf>
    <xf numFmtId="49" fontId="11" fillId="0" borderId="130"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0" fontId="20" fillId="3" borderId="132" xfId="0" applyFont="1" applyFill="1" applyBorder="1" applyAlignment="1">
      <alignment vertical="center" wrapText="1"/>
    </xf>
    <xf numFmtId="0" fontId="20" fillId="3" borderId="127" xfId="0" applyFont="1" applyFill="1" applyBorder="1" applyAlignment="1">
      <alignment horizontal="center" vertical="center"/>
    </xf>
    <xf numFmtId="0" fontId="20" fillId="3" borderId="129" xfId="0" applyFont="1" applyFill="1" applyBorder="1" applyAlignment="1">
      <alignment horizontal="center" vertical="center"/>
    </xf>
    <xf numFmtId="0" fontId="20" fillId="3" borderId="130" xfId="0" applyFont="1" applyFill="1" applyBorder="1" applyAlignment="1">
      <alignment horizontal="center" vertical="center"/>
    </xf>
    <xf numFmtId="0" fontId="20" fillId="3" borderId="0" xfId="0" applyFont="1" applyFill="1" applyAlignment="1">
      <alignment horizontal="center" vertical="center"/>
    </xf>
    <xf numFmtId="0" fontId="11" fillId="3" borderId="130" xfId="0" applyFont="1" applyFill="1" applyBorder="1" applyAlignment="1" applyProtection="1">
      <alignment vertical="top" wrapText="1" shrinkToFit="1"/>
      <protection locked="0"/>
    </xf>
    <xf numFmtId="0" fontId="11" fillId="3" borderId="0" xfId="0" applyFont="1" applyFill="1" applyAlignment="1" applyProtection="1">
      <alignment vertical="top" wrapText="1" shrinkToFit="1"/>
      <protection locked="0"/>
    </xf>
    <xf numFmtId="0" fontId="11" fillId="3" borderId="131" xfId="0" applyFont="1" applyFill="1" applyBorder="1" applyAlignment="1" applyProtection="1">
      <alignment vertical="top" wrapText="1" shrinkToFit="1"/>
      <protection locked="0"/>
    </xf>
    <xf numFmtId="0" fontId="20" fillId="3" borderId="133" xfId="0" applyFont="1" applyFill="1" applyBorder="1" applyAlignment="1">
      <alignment horizontal="center" vertical="center"/>
    </xf>
    <xf numFmtId="0" fontId="20" fillId="3" borderId="134" xfId="0" applyFont="1" applyFill="1" applyBorder="1" applyAlignment="1">
      <alignment horizontal="center" vertical="center"/>
    </xf>
    <xf numFmtId="0" fontId="17" fillId="0" borderId="0" xfId="0" applyFont="1" applyAlignment="1">
      <alignment horizontal="center" vertical="center"/>
    </xf>
    <xf numFmtId="0" fontId="17" fillId="0" borderId="0" xfId="0" applyFont="1">
      <alignment vertical="center"/>
    </xf>
    <xf numFmtId="178" fontId="9" fillId="0" borderId="20" xfId="2" applyNumberFormat="1" applyFont="1" applyBorder="1">
      <alignment vertical="center"/>
    </xf>
    <xf numFmtId="178" fontId="9" fillId="0" borderId="0" xfId="2" applyNumberFormat="1" applyFont="1">
      <alignment vertical="center"/>
    </xf>
    <xf numFmtId="178" fontId="9" fillId="0" borderId="21" xfId="2" applyNumberFormat="1" applyFont="1" applyBorder="1">
      <alignment vertical="center"/>
    </xf>
    <xf numFmtId="178" fontId="13" fillId="0" borderId="25" xfId="2" applyNumberFormat="1" applyFont="1" applyBorder="1">
      <alignment vertical="center"/>
    </xf>
    <xf numFmtId="49" fontId="13" fillId="0" borderId="0" xfId="2" applyNumberFormat="1" applyFont="1" applyAlignment="1">
      <alignment horizontal="center" vertical="center"/>
    </xf>
    <xf numFmtId="0" fontId="12" fillId="0" borderId="26" xfId="2" applyFont="1" applyBorder="1" applyAlignment="1">
      <alignment horizontal="left" vertical="center" shrinkToFit="1"/>
    </xf>
    <xf numFmtId="0" fontId="13" fillId="0" borderId="25" xfId="2" applyFont="1" applyBorder="1">
      <alignment vertical="center"/>
    </xf>
    <xf numFmtId="0" fontId="12" fillId="0" borderId="26" xfId="2" applyFont="1" applyBorder="1" applyAlignment="1">
      <alignment horizontal="left" vertical="center"/>
    </xf>
    <xf numFmtId="0" fontId="13" fillId="0" borderId="27" xfId="2" applyFont="1" applyBorder="1">
      <alignment vertical="center"/>
    </xf>
    <xf numFmtId="0" fontId="13" fillId="0" borderId="28" xfId="2" applyFont="1" applyBorder="1">
      <alignment vertical="center"/>
    </xf>
    <xf numFmtId="0" fontId="13" fillId="0" borderId="28" xfId="2" applyFont="1" applyBorder="1" applyAlignment="1">
      <alignment horizontal="distributed" vertical="center"/>
    </xf>
    <xf numFmtId="0" fontId="12" fillId="0" borderId="29" xfId="2" applyFont="1" applyBorder="1" applyAlignment="1">
      <alignment horizontal="left" vertical="center"/>
    </xf>
    <xf numFmtId="0" fontId="23" fillId="0" borderId="0" xfId="2" applyFont="1">
      <alignment vertical="center"/>
    </xf>
    <xf numFmtId="0" fontId="20" fillId="0" borderId="13" xfId="0" applyFont="1" applyBorder="1">
      <alignment vertical="center"/>
    </xf>
    <xf numFmtId="0" fontId="11" fillId="0" borderId="0" xfId="2" applyFont="1" applyAlignment="1">
      <alignment vertical="top" wrapText="1"/>
    </xf>
    <xf numFmtId="0" fontId="25" fillId="0" borderId="0" xfId="2" applyFont="1" applyAlignment="1">
      <alignment vertical="top" wrapText="1"/>
    </xf>
    <xf numFmtId="49" fontId="11" fillId="0" borderId="0" xfId="2" applyNumberFormat="1" applyFont="1" applyAlignment="1">
      <alignment vertical="top" wrapText="1"/>
    </xf>
    <xf numFmtId="0" fontId="25" fillId="0" borderId="0" xfId="2" applyFont="1" applyAlignment="1">
      <alignment vertical="center" shrinkToFit="1"/>
    </xf>
    <xf numFmtId="0" fontId="14" fillId="0" borderId="0" xfId="2" applyFont="1" applyAlignment="1">
      <alignment vertical="center" shrinkToFit="1"/>
    </xf>
    <xf numFmtId="0" fontId="14" fillId="0" borderId="0" xfId="2" applyFont="1">
      <alignment vertical="center"/>
    </xf>
    <xf numFmtId="0" fontId="11" fillId="0" borderId="130" xfId="0" applyFont="1" applyBorder="1">
      <alignment vertical="center"/>
    </xf>
    <xf numFmtId="0" fontId="15" fillId="0" borderId="15" xfId="0" applyFont="1" applyBorder="1" applyAlignment="1" applyProtection="1">
      <alignment horizontal="center" vertical="center"/>
      <protection locked="0"/>
    </xf>
    <xf numFmtId="0" fontId="52" fillId="0" borderId="0" xfId="2" applyFont="1">
      <alignment vertical="center"/>
    </xf>
    <xf numFmtId="0" fontId="53" fillId="0" borderId="0" xfId="0" applyFont="1">
      <alignment vertical="center"/>
    </xf>
    <xf numFmtId="0" fontId="48" fillId="0" borderId="0" xfId="0" applyFont="1">
      <alignment vertical="center"/>
    </xf>
    <xf numFmtId="0" fontId="20" fillId="0" borderId="15" xfId="0" applyFont="1" applyBorder="1" applyProtection="1">
      <alignment vertical="center"/>
      <protection locked="0"/>
    </xf>
    <xf numFmtId="0" fontId="20" fillId="0" borderId="14" xfId="0" applyFont="1" applyBorder="1" applyProtection="1">
      <alignment vertical="center"/>
      <protection locked="0"/>
    </xf>
    <xf numFmtId="0" fontId="15" fillId="0" borderId="15" xfId="0" applyFont="1" applyBorder="1" applyProtection="1">
      <alignment vertical="center"/>
      <protection locked="0"/>
    </xf>
    <xf numFmtId="0" fontId="15" fillId="0" borderId="14" xfId="0" applyFont="1" applyBorder="1" applyProtection="1">
      <alignment vertical="center"/>
      <protection locked="0"/>
    </xf>
    <xf numFmtId="0" fontId="15" fillId="0" borderId="0" xfId="0" applyFont="1" applyProtection="1">
      <alignment vertical="center"/>
      <protection locked="0"/>
    </xf>
    <xf numFmtId="0" fontId="15" fillId="0" borderId="17" xfId="0" applyFont="1" applyBorder="1" applyProtection="1">
      <alignment vertical="center"/>
      <protection locked="0"/>
    </xf>
    <xf numFmtId="0" fontId="11" fillId="3" borderId="133" xfId="0" applyFont="1" applyFill="1" applyBorder="1" applyAlignment="1" applyProtection="1">
      <alignment vertical="top" wrapText="1" shrinkToFit="1"/>
      <protection locked="0"/>
    </xf>
    <xf numFmtId="0" fontId="11" fillId="3" borderId="134" xfId="0" applyFont="1" applyFill="1" applyBorder="1" applyAlignment="1" applyProtection="1">
      <alignment vertical="top" wrapText="1" shrinkToFit="1"/>
      <protection locked="0"/>
    </xf>
    <xf numFmtId="0" fontId="11" fillId="3" borderId="132" xfId="0" applyFont="1" applyFill="1" applyBorder="1" applyAlignment="1" applyProtection="1">
      <alignment vertical="top" wrapText="1" shrinkToFit="1"/>
      <protection locked="0"/>
    </xf>
    <xf numFmtId="0" fontId="57" fillId="0" borderId="0" xfId="0" applyFont="1">
      <alignment vertical="center"/>
    </xf>
    <xf numFmtId="0" fontId="56" fillId="0" borderId="0" xfId="0" applyFont="1">
      <alignment vertical="center"/>
    </xf>
    <xf numFmtId="0" fontId="0" fillId="0" borderId="136" xfId="0" applyBorder="1">
      <alignment vertical="center"/>
    </xf>
    <xf numFmtId="0" fontId="55" fillId="0" borderId="0" xfId="0" applyFont="1">
      <alignment vertical="center"/>
    </xf>
    <xf numFmtId="0" fontId="0" fillId="0" borderId="136" xfId="0" applyBorder="1" applyAlignment="1">
      <alignment horizontal="center" vertical="top"/>
    </xf>
    <xf numFmtId="0" fontId="36" fillId="0" borderId="42" xfId="0" applyFont="1" applyBorder="1">
      <alignment vertical="center"/>
    </xf>
    <xf numFmtId="0" fontId="11" fillId="0" borderId="0" xfId="0" applyFont="1" applyAlignment="1">
      <alignment vertical="center" wrapText="1"/>
    </xf>
    <xf numFmtId="0" fontId="51" fillId="0" borderId="0" xfId="8" applyFont="1" applyAlignment="1">
      <alignment vertical="top"/>
    </xf>
    <xf numFmtId="0" fontId="51" fillId="0" borderId="155" xfId="0" applyFont="1" applyBorder="1" applyAlignment="1">
      <alignment vertical="top"/>
    </xf>
    <xf numFmtId="14" fontId="51" fillId="0" borderId="155" xfId="0" applyNumberFormat="1" applyFont="1" applyBorder="1" applyAlignment="1">
      <alignment vertical="top"/>
    </xf>
    <xf numFmtId="0" fontId="51" fillId="8" borderId="158" xfId="0" applyFont="1" applyFill="1" applyBorder="1" applyAlignment="1">
      <alignment vertical="top"/>
    </xf>
    <xf numFmtId="0" fontId="51" fillId="0" borderId="155" xfId="0" applyFont="1" applyBorder="1" applyAlignment="1">
      <alignment vertical="top" shrinkToFit="1"/>
    </xf>
    <xf numFmtId="14" fontId="51" fillId="0" borderId="155" xfId="0" applyNumberFormat="1" applyFont="1" applyBorder="1" applyAlignment="1">
      <alignment vertical="top" shrinkToFit="1"/>
    </xf>
    <xf numFmtId="0" fontId="51" fillId="0" borderId="155" xfId="0" applyFont="1" applyBorder="1" applyAlignment="1">
      <alignment vertical="top" wrapText="1"/>
    </xf>
    <xf numFmtId="14" fontId="51" fillId="0" borderId="155" xfId="0" applyNumberFormat="1" applyFont="1" applyBorder="1" applyAlignment="1">
      <alignment vertical="top" wrapText="1"/>
    </xf>
    <xf numFmtId="0" fontId="51" fillId="8" borderId="156" xfId="0" applyFont="1" applyFill="1" applyBorder="1" applyAlignment="1">
      <alignment vertical="top"/>
    </xf>
    <xf numFmtId="0" fontId="51" fillId="8" borderId="157" xfId="0" applyFont="1" applyFill="1" applyBorder="1" applyAlignment="1">
      <alignment vertical="top"/>
    </xf>
    <xf numFmtId="0" fontId="51" fillId="8" borderId="161" xfId="0" applyFont="1" applyFill="1" applyBorder="1" applyAlignment="1">
      <alignment vertical="top"/>
    </xf>
    <xf numFmtId="0" fontId="51" fillId="8" borderId="159" xfId="0" applyFont="1" applyFill="1" applyBorder="1" applyAlignment="1">
      <alignment vertical="top"/>
    </xf>
    <xf numFmtId="0" fontId="51" fillId="8" borderId="155" xfId="0" applyFont="1" applyFill="1" applyBorder="1" applyAlignment="1">
      <alignment vertical="top"/>
    </xf>
    <xf numFmtId="0" fontId="51" fillId="8" borderId="160" xfId="0" applyFont="1" applyFill="1" applyBorder="1" applyAlignment="1">
      <alignment vertical="top"/>
    </xf>
    <xf numFmtId="0" fontId="51" fillId="8" borderId="162" xfId="0" applyFont="1" applyFill="1" applyBorder="1" applyAlignment="1">
      <alignment vertical="top"/>
    </xf>
    <xf numFmtId="0" fontId="94" fillId="0" borderId="0" xfId="9" applyFont="1">
      <alignment vertical="center"/>
    </xf>
    <xf numFmtId="0" fontId="94" fillId="0" borderId="0" xfId="9" applyFont="1" applyAlignment="1" applyProtection="1">
      <alignment vertical="center" shrinkToFit="1"/>
      <protection locked="0"/>
    </xf>
    <xf numFmtId="0" fontId="95" fillId="0" borderId="0" xfId="9" applyFont="1" applyAlignment="1"/>
    <xf numFmtId="0" fontId="95" fillId="0" borderId="0" xfId="9" applyFont="1">
      <alignment vertical="center"/>
    </xf>
    <xf numFmtId="0" fontId="96" fillId="0" borderId="0" xfId="9" applyFont="1" applyAlignment="1"/>
    <xf numFmtId="0" fontId="94" fillId="0" borderId="0" xfId="9" applyFont="1" applyAlignment="1">
      <alignment horizontal="center" vertical="center"/>
    </xf>
    <xf numFmtId="0" fontId="97" fillId="0" borderId="0" xfId="9" applyFont="1">
      <alignment vertical="center"/>
    </xf>
    <xf numFmtId="0" fontId="95" fillId="0" borderId="0" xfId="9" applyFont="1" applyAlignment="1">
      <alignment vertical="top"/>
    </xf>
    <xf numFmtId="0" fontId="95" fillId="0" borderId="141" xfId="9" applyFont="1" applyBorder="1">
      <alignment vertical="center"/>
    </xf>
    <xf numFmtId="0" fontId="100" fillId="0" borderId="163" xfId="9" applyFont="1" applyBorder="1">
      <alignment vertical="center"/>
    </xf>
    <xf numFmtId="0" fontId="100" fillId="0" borderId="141" xfId="9" applyFont="1" applyBorder="1">
      <alignment vertical="center"/>
    </xf>
    <xf numFmtId="0" fontId="100" fillId="0" borderId="164" xfId="9" applyFont="1" applyBorder="1">
      <alignment vertical="center"/>
    </xf>
    <xf numFmtId="0" fontId="101" fillId="0" borderId="165" xfId="9" applyFont="1" applyBorder="1" applyAlignment="1">
      <alignment horizontal="center" vertical="top"/>
    </xf>
    <xf numFmtId="0" fontId="101" fillId="0" borderId="168" xfId="9" applyFont="1" applyBorder="1" applyAlignment="1">
      <alignment horizontal="center" vertical="top"/>
    </xf>
    <xf numFmtId="0" fontId="99" fillId="0" borderId="0" xfId="9" applyFont="1" applyAlignment="1">
      <alignment vertical="top" wrapText="1"/>
    </xf>
    <xf numFmtId="0" fontId="99" fillId="0" borderId="169" xfId="9" applyFont="1" applyBorder="1" applyAlignment="1">
      <alignment vertical="top" wrapText="1"/>
    </xf>
    <xf numFmtId="0" fontId="3" fillId="0" borderId="0" xfId="9" applyAlignment="1">
      <alignment vertical="top" wrapText="1"/>
    </xf>
    <xf numFmtId="0" fontId="3" fillId="0" borderId="169" xfId="9" applyBorder="1" applyAlignment="1">
      <alignment vertical="top" wrapText="1"/>
    </xf>
    <xf numFmtId="0" fontId="95" fillId="0" borderId="0" xfId="9" applyFont="1" applyAlignment="1">
      <alignment vertical="center" wrapText="1"/>
    </xf>
    <xf numFmtId="0" fontId="95" fillId="0" borderId="170" xfId="9" applyFont="1" applyBorder="1">
      <alignment vertical="center"/>
    </xf>
    <xf numFmtId="0" fontId="95" fillId="0" borderId="0" xfId="9" applyFont="1" applyProtection="1">
      <alignment vertical="center"/>
      <protection locked="0"/>
    </xf>
    <xf numFmtId="0" fontId="61" fillId="8" borderId="155" xfId="0" applyFont="1" applyFill="1" applyBorder="1" applyAlignment="1">
      <alignment vertical="top"/>
    </xf>
    <xf numFmtId="49" fontId="51" fillId="0" borderId="155" xfId="0" applyNumberFormat="1" applyFont="1" applyBorder="1" applyAlignment="1">
      <alignment vertical="top" shrinkToFit="1"/>
    </xf>
    <xf numFmtId="0" fontId="108" fillId="0" borderId="0" xfId="0" applyFont="1" applyAlignment="1">
      <alignment horizontal="right" vertical="center"/>
    </xf>
    <xf numFmtId="0" fontId="108" fillId="0" borderId="0" xfId="0" applyFont="1">
      <alignment vertical="center"/>
    </xf>
    <xf numFmtId="177" fontId="108" fillId="0" borderId="140" xfId="0" applyNumberFormat="1" applyFont="1" applyBorder="1" applyAlignment="1">
      <alignment horizontal="right" vertical="center"/>
    </xf>
    <xf numFmtId="177" fontId="108" fillId="0" borderId="0" xfId="0" applyNumberFormat="1" applyFont="1" applyAlignment="1">
      <alignment horizontal="right" vertical="center"/>
    </xf>
    <xf numFmtId="0" fontId="108" fillId="0" borderId="30" xfId="0" applyFont="1" applyBorder="1">
      <alignment vertical="center"/>
    </xf>
    <xf numFmtId="0" fontId="20" fillId="0" borderId="146" xfId="0" applyFont="1" applyBorder="1">
      <alignment vertical="center"/>
    </xf>
    <xf numFmtId="0" fontId="20" fillId="0" borderId="143" xfId="0" applyFont="1" applyBorder="1">
      <alignment vertical="center"/>
    </xf>
    <xf numFmtId="0" fontId="20" fillId="0" borderId="144" xfId="0" applyFont="1" applyBorder="1">
      <alignment vertical="center"/>
    </xf>
    <xf numFmtId="0" fontId="20" fillId="0" borderId="143" xfId="0" applyFont="1" applyBorder="1" applyAlignment="1">
      <alignment horizontal="center" vertical="center"/>
    </xf>
    <xf numFmtId="0" fontId="110" fillId="0" borderId="0" xfId="0" applyFont="1">
      <alignment vertical="center"/>
    </xf>
    <xf numFmtId="0" fontId="20" fillId="0" borderId="152" xfId="0" applyFont="1" applyBorder="1">
      <alignment vertical="center"/>
    </xf>
    <xf numFmtId="0" fontId="20" fillId="0" borderId="141" xfId="0" applyFont="1" applyBorder="1">
      <alignment vertical="center"/>
    </xf>
    <xf numFmtId="0" fontId="20" fillId="0" borderId="136" xfId="0" applyFont="1" applyBorder="1">
      <alignment vertical="center"/>
    </xf>
    <xf numFmtId="0" fontId="20" fillId="0" borderId="141" xfId="0" applyFont="1" applyBorder="1" applyAlignment="1">
      <alignment horizontal="center" vertical="center"/>
    </xf>
    <xf numFmtId="0" fontId="108" fillId="0" borderId="143" xfId="0" applyFont="1" applyBorder="1">
      <alignment vertical="center"/>
    </xf>
    <xf numFmtId="0" fontId="108" fillId="0" borderId="144" xfId="0" applyFont="1" applyBorder="1" applyAlignment="1">
      <alignment horizontal="right" vertical="center"/>
    </xf>
    <xf numFmtId="0" fontId="108" fillId="0" borderId="144" xfId="0" applyFont="1" applyBorder="1">
      <alignment vertical="center"/>
    </xf>
    <xf numFmtId="49" fontId="108" fillId="0" borderId="143" xfId="0" applyNumberFormat="1" applyFont="1" applyBorder="1">
      <alignment vertical="center"/>
    </xf>
    <xf numFmtId="0" fontId="20" fillId="0" borderId="153" xfId="0" applyFont="1" applyBorder="1">
      <alignment vertical="center"/>
    </xf>
    <xf numFmtId="0" fontId="108" fillId="0" borderId="0" xfId="0" applyFont="1" applyAlignment="1">
      <alignment horizontal="center" vertical="center"/>
    </xf>
    <xf numFmtId="0" fontId="110" fillId="0" borderId="0" xfId="0" applyFont="1" applyAlignment="1" applyProtection="1">
      <alignment vertical="center" shrinkToFit="1"/>
      <protection locked="0"/>
    </xf>
    <xf numFmtId="0" fontId="108" fillId="0" borderId="146" xfId="0" applyFont="1" applyBorder="1">
      <alignment vertical="center"/>
    </xf>
    <xf numFmtId="49" fontId="110" fillId="0" borderId="0" xfId="0" applyNumberFormat="1" applyFont="1" applyProtection="1">
      <alignment vertical="center"/>
      <protection locked="0"/>
    </xf>
    <xf numFmtId="0" fontId="106" fillId="0" borderId="0" xfId="0" applyFont="1">
      <alignment vertical="center"/>
    </xf>
    <xf numFmtId="0" fontId="113" fillId="0" borderId="0" xfId="0" applyFont="1">
      <alignment vertical="center"/>
    </xf>
    <xf numFmtId="0" fontId="6" fillId="0" borderId="0" xfId="0" applyFont="1">
      <alignment vertical="center"/>
    </xf>
    <xf numFmtId="0" fontId="114" fillId="0" borderId="0" xfId="0" applyFont="1">
      <alignment vertical="center"/>
    </xf>
    <xf numFmtId="0" fontId="6" fillId="0" borderId="0" xfId="0" applyFont="1" applyAlignment="1">
      <alignment vertical="center" shrinkToFit="1"/>
    </xf>
    <xf numFmtId="0" fontId="117" fillId="0" borderId="0" xfId="11" applyFont="1" applyAlignment="1">
      <alignment horizontal="center" vertical="center"/>
    </xf>
    <xf numFmtId="0" fontId="36" fillId="0" borderId="0" xfId="11" applyFont="1">
      <alignment vertical="center"/>
    </xf>
    <xf numFmtId="0" fontId="2" fillId="0" borderId="0" xfId="11">
      <alignment vertical="center"/>
    </xf>
    <xf numFmtId="0" fontId="119" fillId="0" borderId="0" xfId="11" applyFont="1" applyAlignment="1">
      <alignment horizontal="center" vertical="center"/>
    </xf>
    <xf numFmtId="0" fontId="119" fillId="0" borderId="0" xfId="11" applyFont="1">
      <alignment vertical="center"/>
    </xf>
    <xf numFmtId="0" fontId="40" fillId="0" borderId="0" xfId="11" applyFont="1" applyAlignment="1">
      <alignment horizontal="left" vertical="center" indent="1"/>
    </xf>
    <xf numFmtId="0" fontId="39" fillId="0" borderId="0" xfId="11" applyFont="1">
      <alignment vertical="center"/>
    </xf>
    <xf numFmtId="0" fontId="40" fillId="0" borderId="0" xfId="11" applyFont="1">
      <alignment vertical="center"/>
    </xf>
    <xf numFmtId="0" fontId="120" fillId="0" borderId="0" xfId="11" applyFont="1">
      <alignment vertical="center"/>
    </xf>
    <xf numFmtId="0" fontId="40" fillId="0" borderId="0" xfId="11" applyFont="1" applyAlignment="1">
      <alignment vertical="center" wrapText="1"/>
    </xf>
    <xf numFmtId="0" fontId="40" fillId="0" borderId="0" xfId="11" applyFont="1" applyAlignment="1">
      <alignment horizontal="distributed" vertical="center" wrapText="1"/>
    </xf>
    <xf numFmtId="0" fontId="36" fillId="0" borderId="0" xfId="11" applyFont="1" applyAlignment="1" applyProtection="1">
      <alignment vertical="center" wrapText="1"/>
      <protection locked="0"/>
    </xf>
    <xf numFmtId="0" fontId="39" fillId="0" borderId="0" xfId="11" applyFont="1" applyAlignment="1" applyProtection="1">
      <alignment vertical="center" wrapText="1"/>
      <protection locked="0"/>
    </xf>
    <xf numFmtId="0" fontId="40" fillId="0" borderId="0" xfId="11" applyFont="1" applyProtection="1">
      <alignment vertical="center"/>
      <protection locked="0"/>
    </xf>
    <xf numFmtId="0" fontId="40" fillId="0" borderId="0" xfId="11" applyFont="1" applyAlignment="1">
      <alignment horizontal="right" vertical="center" wrapText="1"/>
    </xf>
    <xf numFmtId="0" fontId="39" fillId="0" borderId="0" xfId="11" applyFont="1" applyAlignment="1">
      <alignment vertical="center" wrapText="1"/>
    </xf>
    <xf numFmtId="0" fontId="40" fillId="0" borderId="0" xfId="11" applyFont="1" applyAlignment="1">
      <alignment horizontal="right" vertical="center"/>
    </xf>
    <xf numFmtId="0" fontId="36" fillId="0" borderId="0" xfId="11" applyFont="1" applyAlignment="1">
      <alignment horizontal="center" vertical="center"/>
    </xf>
    <xf numFmtId="0" fontId="122" fillId="0" borderId="0" xfId="11" applyFont="1" applyAlignment="1">
      <alignment horizontal="center" vertical="center"/>
    </xf>
    <xf numFmtId="0" fontId="122" fillId="0" borderId="0" xfId="11" applyFont="1">
      <alignment vertical="center"/>
    </xf>
    <xf numFmtId="0" fontId="40" fillId="0" borderId="0" xfId="11" applyFont="1" applyAlignment="1">
      <alignment horizontal="center" vertical="center"/>
    </xf>
    <xf numFmtId="0" fontId="123" fillId="0" borderId="0" xfId="11" applyFont="1" applyAlignment="1">
      <alignment horizontal="right" vertical="center"/>
    </xf>
    <xf numFmtId="0" fontId="40" fillId="0" borderId="0" xfId="11" applyFont="1" applyAlignment="1">
      <alignment horizontal="distributed" vertical="center"/>
    </xf>
    <xf numFmtId="0" fontId="36" fillId="0" borderId="0" xfId="11" applyFont="1" applyAlignment="1" applyProtection="1">
      <alignment horizontal="center" vertical="center"/>
      <protection locked="0"/>
    </xf>
    <xf numFmtId="0" fontId="39" fillId="0" borderId="0" xfId="11" applyFont="1" applyAlignment="1">
      <alignment horizontal="center" vertical="center"/>
    </xf>
    <xf numFmtId="0" fontId="40" fillId="0" borderId="136" xfId="11" applyFont="1" applyBorder="1">
      <alignment vertical="center"/>
    </xf>
    <xf numFmtId="0" fontId="39" fillId="0" borderId="136" xfId="11" applyFont="1" applyBorder="1" applyAlignment="1">
      <alignment horizontal="right"/>
    </xf>
    <xf numFmtId="0" fontId="36" fillId="0" borderId="0" xfId="11" applyFont="1" applyAlignment="1" applyProtection="1">
      <alignment horizontal="left" wrapText="1" indent="1"/>
      <protection locked="0"/>
    </xf>
    <xf numFmtId="0" fontId="36" fillId="0" borderId="0" xfId="11" applyFont="1" applyProtection="1">
      <alignment vertical="center"/>
      <protection locked="0"/>
    </xf>
    <xf numFmtId="0" fontId="36" fillId="0" borderId="0" xfId="11" applyFont="1" applyAlignment="1">
      <alignment horizontal="right"/>
    </xf>
    <xf numFmtId="0" fontId="6" fillId="0" borderId="152" xfId="0" applyFont="1" applyBorder="1">
      <alignment vertical="center"/>
    </xf>
    <xf numFmtId="0" fontId="6" fillId="0" borderId="153" xfId="0" applyFont="1" applyBorder="1">
      <alignment vertical="center"/>
    </xf>
    <xf numFmtId="0" fontId="6" fillId="0" borderId="137" xfId="0" applyFont="1" applyBorder="1">
      <alignment vertical="center"/>
    </xf>
    <xf numFmtId="0" fontId="6" fillId="0" borderId="154" xfId="0" applyFont="1" applyBorder="1">
      <alignment vertical="center"/>
    </xf>
    <xf numFmtId="0" fontId="6" fillId="0" borderId="143" xfId="0" applyFont="1" applyBorder="1">
      <alignment vertical="center"/>
    </xf>
    <xf numFmtId="0" fontId="6" fillId="0" borderId="136" xfId="0" applyFont="1" applyBorder="1">
      <alignment vertical="center"/>
    </xf>
    <xf numFmtId="0" fontId="6" fillId="0" borderId="140" xfId="0" applyFont="1" applyBorder="1">
      <alignment vertical="center"/>
    </xf>
    <xf numFmtId="0" fontId="6" fillId="0" borderId="139" xfId="0" applyFont="1" applyBorder="1">
      <alignment vertical="center"/>
    </xf>
    <xf numFmtId="0" fontId="124" fillId="0" borderId="0" xfId="0" applyFont="1">
      <alignment vertical="center"/>
    </xf>
    <xf numFmtId="0" fontId="6" fillId="0" borderId="141" xfId="0" applyFont="1" applyBorder="1">
      <alignment vertical="center"/>
    </xf>
    <xf numFmtId="0" fontId="106" fillId="0" borderId="0" xfId="0" applyFont="1" applyAlignment="1">
      <alignment horizontal="center" vertical="center"/>
    </xf>
    <xf numFmtId="49" fontId="20" fillId="0" borderId="141" xfId="0" applyNumberFormat="1" applyFont="1" applyBorder="1" applyAlignment="1">
      <alignment horizontal="center" vertical="center"/>
    </xf>
    <xf numFmtId="0" fontId="20" fillId="0" borderId="137" xfId="0" applyFont="1" applyBorder="1">
      <alignment vertical="center"/>
    </xf>
    <xf numFmtId="0" fontId="20" fillId="0" borderId="0" xfId="0" applyFont="1">
      <alignment vertical="center"/>
    </xf>
    <xf numFmtId="0" fontId="20" fillId="0" borderId="154" xfId="0" applyFont="1" applyBorder="1">
      <alignment vertical="center"/>
    </xf>
    <xf numFmtId="0" fontId="20" fillId="0" borderId="122" xfId="0" applyFont="1" applyBorder="1">
      <alignment vertical="center"/>
    </xf>
    <xf numFmtId="0" fontId="20" fillId="0" borderId="123" xfId="0" applyFont="1" applyBorder="1">
      <alignment vertical="center"/>
    </xf>
    <xf numFmtId="0" fontId="20" fillId="0" borderId="187" xfId="0" applyFont="1" applyBorder="1">
      <alignment vertical="center"/>
    </xf>
    <xf numFmtId="0" fontId="20" fillId="0" borderId="187" xfId="0" applyFont="1" applyBorder="1" applyAlignment="1">
      <alignment horizontal="right" vertical="center"/>
    </xf>
    <xf numFmtId="0" fontId="20" fillId="0" borderId="8" xfId="0" applyFont="1" applyBorder="1">
      <alignment vertical="center"/>
    </xf>
    <xf numFmtId="0" fontId="20" fillId="0" borderId="2" xfId="0" applyFont="1" applyBorder="1">
      <alignment vertical="center"/>
    </xf>
    <xf numFmtId="0" fontId="20" fillId="0" borderId="47" xfId="0" applyFont="1" applyBorder="1">
      <alignment vertical="center"/>
    </xf>
    <xf numFmtId="0" fontId="20" fillId="0" borderId="120" xfId="0" applyFont="1" applyBorder="1">
      <alignment vertical="center"/>
    </xf>
    <xf numFmtId="0" fontId="20" fillId="0" borderId="74" xfId="0" applyFont="1" applyBorder="1">
      <alignment vertical="center"/>
    </xf>
    <xf numFmtId="0" fontId="20" fillId="0" borderId="75" xfId="0" applyFont="1" applyBorder="1">
      <alignment vertical="center"/>
    </xf>
    <xf numFmtId="0" fontId="20" fillId="0" borderId="124" xfId="0" applyFont="1" applyBorder="1">
      <alignment vertical="center"/>
    </xf>
    <xf numFmtId="49" fontId="20" fillId="0" borderId="4" xfId="0" applyNumberFormat="1" applyFont="1" applyBorder="1" applyAlignment="1">
      <alignment horizontal="center" vertical="center"/>
    </xf>
    <xf numFmtId="0" fontId="20" fillId="0" borderId="4" xfId="0" applyFont="1" applyBorder="1">
      <alignment vertical="center"/>
    </xf>
    <xf numFmtId="0" fontId="20" fillId="0" borderId="39" xfId="0" applyFont="1" applyBorder="1">
      <alignment vertical="center"/>
    </xf>
    <xf numFmtId="0" fontId="20" fillId="0" borderId="119" xfId="0" applyFont="1" applyBorder="1">
      <alignment vertical="center"/>
    </xf>
    <xf numFmtId="0" fontId="20" fillId="0" borderId="51" xfId="0" applyFont="1" applyBorder="1">
      <alignment vertical="center"/>
    </xf>
    <xf numFmtId="0" fontId="20" fillId="0" borderId="199" xfId="0" applyFont="1" applyBorder="1">
      <alignment vertical="center"/>
    </xf>
    <xf numFmtId="0" fontId="20" fillId="0" borderId="202" xfId="0" applyFont="1" applyBorder="1">
      <alignment vertical="center"/>
    </xf>
    <xf numFmtId="0" fontId="21" fillId="0" borderId="0" xfId="0" applyFont="1">
      <alignment vertical="center"/>
    </xf>
    <xf numFmtId="0" fontId="21" fillId="0" borderId="143" xfId="0" applyFont="1" applyBorder="1">
      <alignment vertical="center"/>
    </xf>
    <xf numFmtId="0" fontId="21" fillId="0" borderId="144" xfId="0" applyFont="1" applyBorder="1">
      <alignment vertical="center"/>
    </xf>
    <xf numFmtId="0" fontId="21" fillId="0" borderId="141" xfId="0" applyFont="1" applyBorder="1">
      <alignment vertical="center"/>
    </xf>
    <xf numFmtId="0" fontId="21" fillId="0" borderId="153" xfId="0" applyFont="1" applyBorder="1">
      <alignment vertical="center"/>
    </xf>
    <xf numFmtId="0" fontId="21" fillId="0" borderId="136" xfId="0" applyFont="1" applyBorder="1" applyAlignment="1">
      <alignment horizontal="center" vertical="center"/>
    </xf>
    <xf numFmtId="0" fontId="21" fillId="0" borderId="136" xfId="0" applyFont="1" applyBorder="1">
      <alignment vertical="center"/>
    </xf>
    <xf numFmtId="0" fontId="21" fillId="0" borderId="140" xfId="0" applyFont="1" applyBorder="1">
      <alignment vertical="center"/>
    </xf>
    <xf numFmtId="0" fontId="21" fillId="0" borderId="180" xfId="0" applyFont="1" applyBorder="1">
      <alignment vertical="center"/>
    </xf>
    <xf numFmtId="0" fontId="21" fillId="0" borderId="181" xfId="0" applyFont="1" applyBorder="1">
      <alignment vertical="center"/>
    </xf>
    <xf numFmtId="0" fontId="21" fillId="0" borderId="182" xfId="0" applyFont="1" applyBorder="1">
      <alignment vertical="center"/>
    </xf>
    <xf numFmtId="0" fontId="21" fillId="0" borderId="183" xfId="0" applyFont="1" applyBorder="1">
      <alignment vertical="center"/>
    </xf>
    <xf numFmtId="0" fontId="21" fillId="0" borderId="179" xfId="0" applyFont="1" applyBorder="1">
      <alignment vertical="center"/>
    </xf>
    <xf numFmtId="0" fontId="21" fillId="0" borderId="179" xfId="0" applyFont="1" applyBorder="1" applyAlignment="1">
      <alignment vertical="center" shrinkToFit="1"/>
    </xf>
    <xf numFmtId="0" fontId="21" fillId="0" borderId="184" xfId="0" applyFont="1" applyBorder="1">
      <alignment vertical="center"/>
    </xf>
    <xf numFmtId="0" fontId="21" fillId="0" borderId="185" xfId="0" applyFont="1" applyBorder="1">
      <alignment vertical="center"/>
    </xf>
    <xf numFmtId="0" fontId="21" fillId="0" borderId="186" xfId="0" applyFont="1" applyBorder="1">
      <alignment vertical="center"/>
    </xf>
    <xf numFmtId="0" fontId="21" fillId="0" borderId="0" xfId="0" applyFont="1" applyAlignment="1">
      <alignment horizontal="right" vertical="center"/>
    </xf>
    <xf numFmtId="0" fontId="15" fillId="0" borderId="152" xfId="0" applyFont="1" applyBorder="1">
      <alignment vertical="center"/>
    </xf>
    <xf numFmtId="0" fontId="15" fillId="0" borderId="153" xfId="0" applyFont="1" applyBorder="1">
      <alignment vertical="center"/>
    </xf>
    <xf numFmtId="0" fontId="15" fillId="0" borderId="137" xfId="0" applyFont="1" applyBorder="1">
      <alignment vertical="center"/>
    </xf>
    <xf numFmtId="0" fontId="15" fillId="0" borderId="30" xfId="0" applyFont="1" applyBorder="1" applyAlignment="1">
      <alignment horizontal="distributed" vertical="center"/>
    </xf>
    <xf numFmtId="0" fontId="15" fillId="0" borderId="154" xfId="0" applyFont="1" applyBorder="1">
      <alignment vertical="center"/>
    </xf>
    <xf numFmtId="0" fontId="15" fillId="0" borderId="178" xfId="0" applyFont="1" applyBorder="1" applyAlignment="1">
      <alignment horizontal="distributed" vertical="center"/>
    </xf>
    <xf numFmtId="0" fontId="15" fillId="0" borderId="146" xfId="0" applyFont="1" applyBorder="1">
      <alignment vertical="center"/>
    </xf>
    <xf numFmtId="0" fontId="15" fillId="0" borderId="143" xfId="0" applyFont="1" applyBorder="1">
      <alignment vertical="center"/>
    </xf>
    <xf numFmtId="0" fontId="15" fillId="0" borderId="144" xfId="0" applyFont="1" applyBorder="1">
      <alignment vertical="center"/>
    </xf>
    <xf numFmtId="0" fontId="15" fillId="0" borderId="143" xfId="0" applyFont="1" applyBorder="1" applyAlignment="1"/>
    <xf numFmtId="0" fontId="15" fillId="0" borderId="144" xfId="0" applyFont="1" applyBorder="1" applyAlignment="1"/>
    <xf numFmtId="0" fontId="15" fillId="0" borderId="136" xfId="0" applyFont="1" applyBorder="1">
      <alignment vertical="center"/>
    </xf>
    <xf numFmtId="0" fontId="15" fillId="0" borderId="140" xfId="0" applyFont="1" applyBorder="1">
      <alignment vertical="center"/>
    </xf>
    <xf numFmtId="0" fontId="15" fillId="0" borderId="139" xfId="0" applyFont="1" applyBorder="1">
      <alignment vertical="center"/>
    </xf>
    <xf numFmtId="0" fontId="21" fillId="0" borderId="0" xfId="0" applyFont="1" applyAlignment="1">
      <alignment horizontal="distributed" vertical="center"/>
    </xf>
    <xf numFmtId="0" fontId="21" fillId="0" borderId="0" xfId="0" applyFont="1" applyAlignment="1">
      <alignment horizontal="distributed" vertical="center" shrinkToFit="1"/>
    </xf>
    <xf numFmtId="0" fontId="21" fillId="0" borderId="177" xfId="0" applyFont="1" applyBorder="1">
      <alignment vertical="center"/>
    </xf>
    <xf numFmtId="0" fontId="39" fillId="0" borderId="0" xfId="0" applyFont="1">
      <alignment vertical="center"/>
    </xf>
    <xf numFmtId="0" fontId="40" fillId="0" borderId="152" xfId="0" applyFont="1" applyBorder="1">
      <alignment vertical="center"/>
    </xf>
    <xf numFmtId="0" fontId="40" fillId="0" borderId="141" xfId="0" applyFont="1" applyBorder="1">
      <alignment vertical="center"/>
    </xf>
    <xf numFmtId="0" fontId="40" fillId="0" borderId="153" xfId="0" applyFont="1" applyBorder="1">
      <alignment vertical="center"/>
    </xf>
    <xf numFmtId="0" fontId="40" fillId="0" borderId="146" xfId="0" applyFont="1" applyBorder="1">
      <alignment vertical="center"/>
    </xf>
    <xf numFmtId="0" fontId="40" fillId="0" borderId="143" xfId="0" applyFont="1" applyBorder="1">
      <alignment vertical="center"/>
    </xf>
    <xf numFmtId="0" fontId="40" fillId="0" borderId="125" xfId="0" applyFont="1" applyBorder="1">
      <alignment vertical="center"/>
    </xf>
    <xf numFmtId="0" fontId="40" fillId="0" borderId="123" xfId="0" applyFont="1" applyBorder="1">
      <alignment vertical="center"/>
    </xf>
    <xf numFmtId="0" fontId="40" fillId="0" borderId="187" xfId="0" applyFont="1" applyBorder="1">
      <alignment vertical="center"/>
    </xf>
    <xf numFmtId="0" fontId="40" fillId="0" borderId="0" xfId="0" applyFont="1">
      <alignment vertical="center"/>
    </xf>
    <xf numFmtId="0" fontId="96" fillId="0" borderId="0" xfId="9" applyFont="1">
      <alignment vertical="center"/>
    </xf>
    <xf numFmtId="0" fontId="36" fillId="0" borderId="46" xfId="0" applyFont="1" applyBorder="1" applyAlignment="1">
      <alignment horizontal="center" vertical="center" textRotation="255" shrinkToFit="1"/>
    </xf>
    <xf numFmtId="0" fontId="36" fillId="0" borderId="2" xfId="0" applyFont="1" applyBorder="1" applyAlignment="1">
      <alignment horizontal="center" vertical="center" textRotation="255" shrinkToFit="1"/>
    </xf>
    <xf numFmtId="0" fontId="36" fillId="0" borderId="9" xfId="0" applyFont="1" applyBorder="1" applyAlignment="1">
      <alignment horizontal="center" vertical="center" textRotation="255" shrinkToFit="1"/>
    </xf>
    <xf numFmtId="0" fontId="36" fillId="0" borderId="0" xfId="0" applyFont="1" applyAlignment="1">
      <alignment horizontal="center" vertical="center" textRotation="255" shrinkToFit="1"/>
    </xf>
    <xf numFmtId="0" fontId="36" fillId="0" borderId="48" xfId="0" applyFont="1" applyBorder="1" applyAlignment="1">
      <alignment horizontal="center" vertical="center" textRotation="255" shrinkToFit="1"/>
    </xf>
    <xf numFmtId="0" fontId="36" fillId="0" borderId="4" xfId="0" applyFont="1" applyBorder="1" applyAlignment="1">
      <alignment horizontal="center" vertical="center" textRotation="255" shrinkToFit="1"/>
    </xf>
    <xf numFmtId="0" fontId="34" fillId="0" borderId="2" xfId="0" applyFont="1" applyBorder="1" applyAlignment="1">
      <alignment horizontal="left" vertical="center" shrinkToFit="1"/>
    </xf>
    <xf numFmtId="0" fontId="34" fillId="0" borderId="0" xfId="0" applyFont="1" applyAlignment="1">
      <alignment horizontal="left" vertical="center" shrinkToFit="1"/>
    </xf>
    <xf numFmtId="0" fontId="34" fillId="0" borderId="4" xfId="0" applyFont="1" applyBorder="1" applyAlignment="1">
      <alignment horizontal="left" vertical="center" shrinkToFit="1"/>
    </xf>
    <xf numFmtId="0" fontId="34" fillId="0" borderId="2" xfId="0" applyFont="1" applyBorder="1" applyAlignment="1">
      <alignment horizontal="center" vertical="center" shrinkToFit="1"/>
    </xf>
    <xf numFmtId="0" fontId="34" fillId="0" borderId="0" xfId="0" applyFont="1" applyAlignment="1">
      <alignment horizontal="center" vertical="center" shrinkToFit="1"/>
    </xf>
    <xf numFmtId="0" fontId="34" fillId="0" borderId="52" xfId="0" applyFont="1" applyBorder="1" applyAlignment="1">
      <alignment horizontal="left" vertical="center" shrinkToFit="1"/>
    </xf>
    <xf numFmtId="0" fontId="34" fillId="0" borderId="42" xfId="0" applyFont="1" applyBorder="1" applyAlignment="1">
      <alignment horizontal="left" vertical="center" shrinkToFit="1"/>
    </xf>
    <xf numFmtId="0" fontId="35" fillId="0" borderId="2" xfId="0" applyFont="1" applyBorder="1" applyAlignment="1">
      <alignment horizontal="center" vertical="center" shrinkToFit="1"/>
    </xf>
    <xf numFmtId="0" fontId="35" fillId="0" borderId="0" xfId="0" applyFont="1" applyAlignment="1">
      <alignment horizontal="center" vertical="center" shrinkToFit="1"/>
    </xf>
    <xf numFmtId="0" fontId="35" fillId="0" borderId="4" xfId="0" applyFont="1" applyBorder="1" applyAlignment="1">
      <alignment horizontal="center" vertical="center" shrinkToFit="1"/>
    </xf>
    <xf numFmtId="0" fontId="34" fillId="0" borderId="53" xfId="0" applyFont="1" applyBorder="1" applyAlignment="1">
      <alignment horizontal="left" vertical="center" shrinkToFit="1"/>
    </xf>
    <xf numFmtId="0" fontId="34" fillId="0" borderId="4" xfId="0" applyFont="1" applyBorder="1" applyAlignment="1">
      <alignment horizontal="center" vertical="center" shrinkToFit="1"/>
    </xf>
    <xf numFmtId="0" fontId="35" fillId="0" borderId="48" xfId="0" applyFont="1" applyBorder="1" applyAlignment="1">
      <alignment horizontal="center" vertical="center" shrinkToFit="1"/>
    </xf>
    <xf numFmtId="0" fontId="35" fillId="0" borderId="4" xfId="0" applyFont="1" applyBorder="1" applyAlignment="1">
      <alignment vertical="center" shrinkToFit="1"/>
    </xf>
    <xf numFmtId="0" fontId="35" fillId="0" borderId="53" xfId="0" applyFont="1" applyBorder="1" applyAlignment="1">
      <alignment vertical="center" shrinkToFit="1"/>
    </xf>
    <xf numFmtId="0" fontId="35" fillId="0" borderId="53" xfId="0" applyFont="1" applyBorder="1" applyAlignment="1">
      <alignment horizontal="center" vertical="center" shrinkToFit="1"/>
    </xf>
    <xf numFmtId="0" fontId="15" fillId="0" borderId="46" xfId="0" applyFont="1" applyBorder="1" applyAlignment="1" applyProtection="1">
      <alignment horizontal="center" vertical="center" shrinkToFit="1"/>
      <protection locked="0"/>
    </xf>
    <xf numFmtId="0" fontId="15" fillId="0" borderId="2" xfId="0" applyFont="1" applyBorder="1" applyAlignment="1" applyProtection="1">
      <alignment vertical="center" shrinkToFit="1"/>
      <protection locked="0"/>
    </xf>
    <xf numFmtId="0" fontId="15" fillId="0" borderId="52" xfId="0" applyFont="1" applyBorder="1" applyAlignment="1" applyProtection="1">
      <alignment vertical="center" shrinkToFit="1"/>
      <protection locked="0"/>
    </xf>
    <xf numFmtId="0" fontId="15" fillId="0" borderId="9" xfId="0" applyFont="1" applyBorder="1" applyAlignment="1" applyProtection="1">
      <alignment vertical="center" shrinkToFit="1"/>
      <protection locked="0"/>
    </xf>
    <xf numFmtId="0" fontId="15" fillId="0" borderId="0" xfId="0" applyFont="1" applyAlignment="1" applyProtection="1">
      <alignment vertical="center" shrinkToFit="1"/>
      <protection locked="0"/>
    </xf>
    <xf numFmtId="0" fontId="15" fillId="0" borderId="42" xfId="0" applyFont="1" applyBorder="1" applyAlignment="1" applyProtection="1">
      <alignment vertical="center" shrinkToFit="1"/>
      <protection locked="0"/>
    </xf>
    <xf numFmtId="0" fontId="15" fillId="0" borderId="48" xfId="0" applyFont="1" applyBorder="1" applyAlignment="1" applyProtection="1">
      <alignment vertical="center" shrinkToFit="1"/>
      <protection locked="0"/>
    </xf>
    <xf numFmtId="0" fontId="15" fillId="0" borderId="4" xfId="0" applyFont="1" applyBorder="1" applyAlignment="1" applyProtection="1">
      <alignment vertical="center" shrinkToFit="1"/>
      <protection locked="0"/>
    </xf>
    <xf numFmtId="0" fontId="15" fillId="0" borderId="53" xfId="0" applyFont="1" applyBorder="1" applyAlignment="1" applyProtection="1">
      <alignment vertical="center" shrinkToFit="1"/>
      <protection locked="0"/>
    </xf>
    <xf numFmtId="0" fontId="35" fillId="0" borderId="46" xfId="0" applyFont="1" applyBorder="1" applyAlignment="1">
      <alignment horizontal="center" vertical="center" shrinkToFit="1"/>
    </xf>
    <xf numFmtId="0" fontId="35" fillId="0" borderId="9" xfId="0" applyFont="1" applyBorder="1" applyAlignment="1">
      <alignment horizontal="center" vertical="center" shrinkToFit="1"/>
    </xf>
    <xf numFmtId="0" fontId="36" fillId="0" borderId="2" xfId="0" applyFont="1" applyBorder="1" applyAlignment="1">
      <alignment horizontal="center" vertical="center" shrinkToFit="1"/>
    </xf>
    <xf numFmtId="0" fontId="36" fillId="0" borderId="0" xfId="0" applyFont="1" applyAlignment="1">
      <alignment horizontal="center" vertical="center" shrinkToFit="1"/>
    </xf>
    <xf numFmtId="0" fontId="36" fillId="0" borderId="4" xfId="0" applyFont="1" applyBorder="1" applyAlignment="1">
      <alignment horizontal="center" vertical="center" shrinkToFit="1"/>
    </xf>
    <xf numFmtId="49" fontId="36" fillId="0" borderId="46" xfId="0" applyNumberFormat="1" applyFont="1" applyBorder="1" applyAlignment="1">
      <alignment horizontal="center" vertical="center" shrinkToFit="1"/>
    </xf>
    <xf numFmtId="49" fontId="36" fillId="0" borderId="2" xfId="0" applyNumberFormat="1" applyFont="1" applyBorder="1" applyAlignment="1">
      <alignment horizontal="center" vertical="center" shrinkToFit="1"/>
    </xf>
    <xf numFmtId="49" fontId="36" fillId="0" borderId="52" xfId="0" applyNumberFormat="1" applyFont="1" applyBorder="1" applyAlignment="1">
      <alignment horizontal="center" vertical="center" shrinkToFit="1"/>
    </xf>
    <xf numFmtId="49" fontId="36" fillId="0" borderId="9" xfId="0" applyNumberFormat="1" applyFont="1" applyBorder="1" applyAlignment="1">
      <alignment horizontal="center" vertical="center" shrinkToFit="1"/>
    </xf>
    <xf numFmtId="49" fontId="36" fillId="0" borderId="0" xfId="0" applyNumberFormat="1" applyFont="1" applyAlignment="1">
      <alignment horizontal="center" vertical="center" shrinkToFit="1"/>
    </xf>
    <xf numFmtId="49" fontId="36" fillId="0" borderId="42" xfId="0" applyNumberFormat="1" applyFont="1" applyBorder="1" applyAlignment="1">
      <alignment horizontal="center" vertical="center" shrinkToFit="1"/>
    </xf>
    <xf numFmtId="49" fontId="36" fillId="0" borderId="48" xfId="0" applyNumberFormat="1" applyFont="1" applyBorder="1" applyAlignment="1">
      <alignment horizontal="center" vertical="center" shrinkToFit="1"/>
    </xf>
    <xf numFmtId="49" fontId="36" fillId="0" borderId="4" xfId="0" applyNumberFormat="1" applyFont="1" applyBorder="1" applyAlignment="1">
      <alignment horizontal="center" vertical="center" shrinkToFit="1"/>
    </xf>
    <xf numFmtId="49" fontId="36" fillId="0" borderId="53" xfId="0" applyNumberFormat="1" applyFont="1" applyBorder="1" applyAlignment="1">
      <alignment horizontal="center" vertical="center" shrinkToFit="1"/>
    </xf>
    <xf numFmtId="0" fontId="0" fillId="0" borderId="2" xfId="0" applyBorder="1" applyAlignment="1">
      <alignment horizontal="center" vertical="center" shrinkToFit="1"/>
    </xf>
    <xf numFmtId="0" fontId="6" fillId="0" borderId="0" xfId="0" applyFont="1" applyAlignment="1">
      <alignment horizontal="center" vertical="center" shrinkToFit="1"/>
    </xf>
    <xf numFmtId="0" fontId="36" fillId="0" borderId="0" xfId="0" applyFont="1" applyAlignment="1">
      <alignment horizontal="center" shrinkToFit="1"/>
    </xf>
    <xf numFmtId="0" fontId="36" fillId="0" borderId="0" xfId="0" applyFont="1" applyAlignment="1">
      <alignment horizontal="distributed" shrinkToFit="1"/>
    </xf>
    <xf numFmtId="0" fontId="40" fillId="0" borderId="0" xfId="0" applyFont="1" applyAlignment="1">
      <alignment horizontal="center" vertical="center" shrinkToFit="1"/>
    </xf>
    <xf numFmtId="0" fontId="36" fillId="0" borderId="0" xfId="0" applyFont="1" applyAlignment="1">
      <alignment horizontal="center" vertical="top" shrinkToFit="1"/>
    </xf>
    <xf numFmtId="0" fontId="36" fillId="0" borderId="0" xfId="0" applyFont="1" applyAlignment="1">
      <alignment horizontal="distributed" vertical="top" shrinkToFit="1"/>
    </xf>
    <xf numFmtId="0" fontId="36" fillId="0" borderId="0" xfId="0" applyFont="1" applyAlignment="1">
      <alignment horizontal="left" vertical="center" shrinkToFit="1"/>
    </xf>
    <xf numFmtId="0" fontId="36" fillId="0" borderId="51" xfId="0" applyFont="1" applyBorder="1" applyAlignment="1">
      <alignment horizontal="left" vertical="center" shrinkToFit="1"/>
    </xf>
    <xf numFmtId="0" fontId="36" fillId="0" borderId="62" xfId="0" applyFont="1" applyBorder="1" applyAlignment="1">
      <alignment horizontal="left" vertical="center" shrinkToFit="1"/>
    </xf>
    <xf numFmtId="0" fontId="36" fillId="0" borderId="65" xfId="0" applyFont="1" applyBorder="1" applyAlignment="1">
      <alignment horizontal="left" vertical="center" shrinkToFit="1"/>
    </xf>
    <xf numFmtId="0" fontId="36" fillId="0" borderId="81" xfId="0" applyFont="1" applyBorder="1" applyAlignment="1">
      <alignment horizontal="center" vertical="center" shrinkToFit="1"/>
    </xf>
    <xf numFmtId="0" fontId="36" fillId="0" borderId="10" xfId="0" applyFont="1" applyBorder="1" applyAlignment="1">
      <alignment horizontal="center" vertical="center" shrinkToFit="1"/>
    </xf>
    <xf numFmtId="0" fontId="36" fillId="0" borderId="82" xfId="0" applyFont="1" applyBorder="1" applyAlignment="1">
      <alignment horizontal="center" vertical="center" shrinkToFit="1"/>
    </xf>
    <xf numFmtId="0" fontId="36" fillId="0" borderId="43" xfId="0" applyFont="1" applyBorder="1" applyAlignment="1">
      <alignment horizontal="center" vertical="center" shrinkToFit="1"/>
    </xf>
    <xf numFmtId="0" fontId="36" fillId="0" borderId="38" xfId="0" applyFont="1" applyBorder="1" applyAlignment="1">
      <alignment horizontal="center" vertical="center" shrinkToFit="1"/>
    </xf>
    <xf numFmtId="0" fontId="36" fillId="0" borderId="44" xfId="0" applyFont="1" applyBorder="1" applyAlignment="1">
      <alignment horizontal="center" vertical="center" shrinkToFit="1"/>
    </xf>
    <xf numFmtId="0" fontId="36" fillId="0" borderId="83" xfId="0" applyFont="1" applyBorder="1" applyAlignment="1">
      <alignment horizontal="center" vertical="center" shrinkToFit="1"/>
    </xf>
    <xf numFmtId="0" fontId="36" fillId="0" borderId="76" xfId="0" applyFont="1" applyBorder="1" applyAlignment="1">
      <alignment horizontal="center" vertical="center" shrinkToFit="1"/>
    </xf>
    <xf numFmtId="0" fontId="37" fillId="4" borderId="10" xfId="0" applyFont="1" applyFill="1" applyBorder="1" applyAlignment="1" applyProtection="1">
      <alignment horizontal="center" vertical="center" shrinkToFit="1"/>
      <protection locked="0"/>
    </xf>
    <xf numFmtId="0" fontId="37" fillId="4" borderId="38" xfId="0" applyFont="1" applyFill="1" applyBorder="1" applyAlignment="1" applyProtection="1">
      <alignment horizontal="center" vertical="center" shrinkToFit="1"/>
      <protection locked="0"/>
    </xf>
    <xf numFmtId="0" fontId="37" fillId="5" borderId="10" xfId="0" applyFont="1" applyFill="1" applyBorder="1" applyAlignment="1" applyProtection="1">
      <alignment horizontal="center" vertical="center" shrinkToFit="1"/>
      <protection locked="0"/>
    </xf>
    <xf numFmtId="0" fontId="37" fillId="5" borderId="38" xfId="0" applyFont="1" applyFill="1" applyBorder="1" applyAlignment="1" applyProtection="1">
      <alignment horizontal="center" vertical="center" shrinkToFit="1"/>
      <protection locked="0"/>
    </xf>
    <xf numFmtId="0" fontId="36" fillId="0" borderId="84" xfId="0" applyFont="1" applyBorder="1" applyAlignment="1">
      <alignment horizontal="center" vertical="center" shrinkToFit="1"/>
    </xf>
    <xf numFmtId="0" fontId="36" fillId="0" borderId="55" xfId="0" applyFont="1" applyBorder="1" applyAlignment="1">
      <alignment horizontal="center" vertical="center" shrinkToFit="1"/>
    </xf>
    <xf numFmtId="0" fontId="36" fillId="0" borderId="6" xfId="0" applyFont="1" applyBorder="1" applyAlignment="1">
      <alignment horizontal="center" vertical="center" shrinkToFit="1"/>
    </xf>
    <xf numFmtId="0" fontId="36" fillId="0" borderId="85" xfId="0" applyFont="1" applyBorder="1" applyAlignment="1">
      <alignment horizontal="center" vertical="center" shrinkToFit="1"/>
    </xf>
    <xf numFmtId="0" fontId="36" fillId="0" borderId="66" xfId="0" applyFont="1" applyBorder="1" applyAlignment="1">
      <alignment horizontal="center" vertical="center" shrinkToFit="1"/>
    </xf>
    <xf numFmtId="0" fontId="36" fillId="0" borderId="86" xfId="0" applyFont="1" applyBorder="1" applyAlignment="1">
      <alignment horizontal="center" vertical="center" shrinkToFit="1"/>
    </xf>
    <xf numFmtId="0" fontId="36" fillId="0" borderId="70" xfId="0" applyFont="1" applyBorder="1" applyAlignment="1">
      <alignment horizontal="center" vertical="center" shrinkToFit="1"/>
    </xf>
    <xf numFmtId="0" fontId="36" fillId="0" borderId="71" xfId="0" applyFont="1" applyBorder="1" applyAlignment="1">
      <alignment horizontal="center" vertical="center" shrinkToFit="1"/>
    </xf>
    <xf numFmtId="0" fontId="36" fillId="0" borderId="72" xfId="0" applyFont="1" applyBorder="1" applyAlignment="1">
      <alignment horizontal="center" vertical="center" shrinkToFit="1"/>
    </xf>
    <xf numFmtId="0" fontId="37" fillId="6" borderId="87" xfId="0" applyFont="1" applyFill="1" applyBorder="1" applyAlignment="1" applyProtection="1">
      <alignment horizontal="center" vertical="center" shrinkToFit="1"/>
      <protection locked="0"/>
    </xf>
    <xf numFmtId="0" fontId="37" fillId="6" borderId="10" xfId="0" applyFont="1" applyFill="1" applyBorder="1" applyAlignment="1" applyProtection="1">
      <alignment horizontal="center" vertical="center" shrinkToFit="1"/>
      <protection locked="0"/>
    </xf>
    <xf numFmtId="0" fontId="37" fillId="6" borderId="54" xfId="0" applyFont="1" applyFill="1" applyBorder="1" applyAlignment="1" applyProtection="1">
      <alignment horizontal="center" vertical="center" shrinkToFit="1"/>
      <protection locked="0"/>
    </xf>
    <xf numFmtId="0" fontId="37" fillId="6" borderId="4" xfId="0" applyFont="1" applyFill="1" applyBorder="1" applyAlignment="1" applyProtection="1">
      <alignment horizontal="center" vertical="center" shrinkToFit="1"/>
      <protection locked="0"/>
    </xf>
    <xf numFmtId="0" fontId="37" fillId="5" borderId="0" xfId="0" applyFont="1" applyFill="1" applyAlignment="1" applyProtection="1">
      <alignment horizontal="center" vertical="center" shrinkToFit="1"/>
      <protection locked="0"/>
    </xf>
    <xf numFmtId="0" fontId="37" fillId="5" borderId="4" xfId="0" applyFont="1" applyFill="1" applyBorder="1" applyAlignment="1" applyProtection="1">
      <alignment horizontal="center" vertical="center" shrinkToFit="1"/>
      <protection locked="0"/>
    </xf>
    <xf numFmtId="0" fontId="36" fillId="0" borderId="32" xfId="0" applyFont="1" applyBorder="1" applyAlignment="1">
      <alignment horizontal="center" vertical="center" shrinkToFit="1"/>
    </xf>
    <xf numFmtId="0" fontId="37" fillId="5" borderId="32" xfId="0" applyFont="1" applyFill="1" applyBorder="1" applyAlignment="1" applyProtection="1">
      <alignment horizontal="center" vertical="center" shrinkToFit="1"/>
      <protection locked="0"/>
    </xf>
    <xf numFmtId="0" fontId="36" fillId="0" borderId="51" xfId="0" applyFont="1" applyBorder="1" applyAlignment="1">
      <alignment horizontal="center" vertical="center" shrinkToFit="1"/>
    </xf>
    <xf numFmtId="0" fontId="36" fillId="0" borderId="5" xfId="0" applyFont="1" applyBorder="1" applyAlignment="1">
      <alignment horizontal="center" vertical="center" shrinkToFit="1"/>
    </xf>
    <xf numFmtId="0" fontId="36" fillId="0" borderId="73" xfId="0" applyFont="1" applyBorder="1" applyAlignment="1">
      <alignment horizontal="center" vertical="center" shrinkToFit="1"/>
    </xf>
    <xf numFmtId="0" fontId="36" fillId="0" borderId="74" xfId="0" applyFont="1" applyBorder="1" applyAlignment="1">
      <alignment horizontal="center" vertical="center" shrinkToFit="1"/>
    </xf>
    <xf numFmtId="0" fontId="36" fillId="0" borderId="75" xfId="0" applyFont="1" applyBorder="1" applyAlignment="1">
      <alignment horizontal="center" vertical="center" shrinkToFit="1"/>
    </xf>
    <xf numFmtId="0" fontId="37" fillId="0" borderId="8" xfId="0" applyFont="1" applyBorder="1" applyAlignment="1">
      <alignment horizontal="center" vertical="center" shrinkToFit="1"/>
    </xf>
    <xf numFmtId="0" fontId="37" fillId="0" borderId="2" xfId="0" applyFont="1" applyBorder="1" applyAlignment="1">
      <alignment horizontal="center" vertical="center" shrinkToFit="1"/>
    </xf>
    <xf numFmtId="0" fontId="37" fillId="0" borderId="34" xfId="0" applyFont="1" applyBorder="1" applyAlignment="1">
      <alignment horizontal="center" vertical="center" shrinkToFit="1"/>
    </xf>
    <xf numFmtId="0" fontId="37" fillId="0" borderId="0" xfId="0" applyFont="1" applyAlignment="1">
      <alignment horizontal="center" vertical="center" shrinkToFit="1"/>
    </xf>
    <xf numFmtId="0" fontId="37" fillId="0" borderId="36" xfId="0" applyFont="1" applyBorder="1" applyAlignment="1">
      <alignment horizontal="center" vertical="center" shrinkToFit="1"/>
    </xf>
    <xf numFmtId="0" fontId="37" fillId="0" borderId="38" xfId="0" applyFont="1" applyBorder="1" applyAlignment="1">
      <alignment horizontal="center" vertical="center" shrinkToFit="1"/>
    </xf>
    <xf numFmtId="0" fontId="37" fillId="5" borderId="2" xfId="0" applyFont="1" applyFill="1" applyBorder="1" applyAlignment="1" applyProtection="1">
      <alignment horizontal="center" vertical="center" shrinkToFit="1"/>
      <protection locked="0"/>
    </xf>
    <xf numFmtId="0" fontId="36" fillId="0" borderId="52" xfId="0" applyFont="1" applyBorder="1" applyAlignment="1">
      <alignment horizontal="center" vertical="center" shrinkToFit="1"/>
    </xf>
    <xf numFmtId="0" fontId="36" fillId="0" borderId="42" xfId="0" applyFont="1" applyBorder="1" applyAlignment="1">
      <alignment horizontal="center" vertical="center" shrinkToFit="1"/>
    </xf>
    <xf numFmtId="0" fontId="36" fillId="0" borderId="46" xfId="0" applyFont="1" applyBorder="1" applyAlignment="1">
      <alignment horizontal="center" vertical="center" shrinkToFit="1"/>
    </xf>
    <xf numFmtId="0" fontId="36" fillId="0" borderId="9" xfId="0" applyFont="1" applyBorder="1" applyAlignment="1">
      <alignment horizontal="center" vertical="center" shrinkToFit="1"/>
    </xf>
    <xf numFmtId="0" fontId="36" fillId="0" borderId="48" xfId="0" applyFont="1" applyBorder="1" applyAlignment="1">
      <alignment horizontal="center" vertical="center" shrinkToFit="1"/>
    </xf>
    <xf numFmtId="0" fontId="37" fillId="0" borderId="4" xfId="0" applyFont="1" applyBorder="1" applyAlignment="1">
      <alignment horizontal="center" vertical="center" shrinkToFit="1"/>
    </xf>
    <xf numFmtId="0" fontId="37" fillId="5" borderId="2" xfId="0" applyFont="1" applyFill="1" applyBorder="1" applyAlignment="1">
      <alignment horizontal="center" vertical="center" shrinkToFit="1"/>
    </xf>
    <xf numFmtId="0" fontId="37" fillId="5" borderId="4" xfId="0" applyFont="1" applyFill="1" applyBorder="1" applyAlignment="1">
      <alignment horizontal="center" vertical="center" shrinkToFit="1"/>
    </xf>
    <xf numFmtId="0" fontId="36" fillId="0" borderId="45" xfId="0" applyFont="1" applyBorder="1" applyAlignment="1">
      <alignment horizontal="center" vertical="center" shrinkToFit="1"/>
    </xf>
    <xf numFmtId="0" fontId="36" fillId="0" borderId="40" xfId="0" applyFont="1" applyBorder="1" applyAlignment="1">
      <alignment horizontal="center" vertical="center" wrapText="1" shrinkToFit="1"/>
    </xf>
    <xf numFmtId="0" fontId="36" fillId="0" borderId="32" xfId="0" applyFont="1" applyBorder="1" applyAlignment="1">
      <alignment horizontal="center" vertical="center" wrapText="1" shrinkToFit="1"/>
    </xf>
    <xf numFmtId="0" fontId="36" fillId="0" borderId="41" xfId="0" applyFont="1" applyBorder="1" applyAlignment="1">
      <alignment horizontal="center" vertical="center" wrapText="1" shrinkToFit="1"/>
    </xf>
    <xf numFmtId="0" fontId="36" fillId="0" borderId="6" xfId="0" applyFont="1" applyBorder="1" applyAlignment="1">
      <alignment horizontal="center" vertical="center" wrapText="1" shrinkToFit="1"/>
    </xf>
    <xf numFmtId="0" fontId="36" fillId="0" borderId="0" xfId="0" applyFont="1" applyAlignment="1">
      <alignment horizontal="center" vertical="center" wrapText="1" shrinkToFit="1"/>
    </xf>
    <xf numFmtId="0" fontId="36" fillId="0" borderId="42" xfId="0" applyFont="1" applyBorder="1" applyAlignment="1">
      <alignment horizontal="center" vertical="center" wrapText="1" shrinkToFit="1"/>
    </xf>
    <xf numFmtId="0" fontId="36" fillId="0" borderId="43" xfId="0" applyFont="1" applyBorder="1" applyAlignment="1">
      <alignment horizontal="center" vertical="center" wrapText="1" shrinkToFit="1"/>
    </xf>
    <xf numFmtId="0" fontId="36" fillId="0" borderId="38" xfId="0" applyFont="1" applyBorder="1" applyAlignment="1">
      <alignment horizontal="center" vertical="center" wrapText="1" shrinkToFit="1"/>
    </xf>
    <xf numFmtId="0" fontId="36" fillId="0" borderId="44" xfId="0" applyFont="1" applyBorder="1" applyAlignment="1">
      <alignment horizontal="center" vertical="center" wrapText="1" shrinkToFit="1"/>
    </xf>
    <xf numFmtId="0" fontId="35" fillId="0" borderId="56" xfId="0" applyFont="1" applyBorder="1" applyAlignment="1">
      <alignment horizontal="center" vertical="center" wrapText="1" shrinkToFit="1"/>
    </xf>
    <xf numFmtId="0" fontId="35" fillId="0" borderId="57" xfId="0" applyFont="1" applyBorder="1" applyAlignment="1">
      <alignment horizontal="center" vertical="center" shrinkToFit="1"/>
    </xf>
    <xf numFmtId="0" fontId="35" fillId="0" borderId="58" xfId="0" applyFont="1" applyBorder="1" applyAlignment="1">
      <alignment horizontal="center" vertical="center" shrinkToFit="1"/>
    </xf>
    <xf numFmtId="0" fontId="35" fillId="0" borderId="59" xfId="0" applyFont="1" applyBorder="1" applyAlignment="1">
      <alignment horizontal="center" vertical="center" shrinkToFit="1"/>
    </xf>
    <xf numFmtId="0" fontId="41" fillId="5" borderId="31" xfId="0" applyFont="1" applyFill="1" applyBorder="1" applyAlignment="1" applyProtection="1">
      <alignment horizontal="left" vertical="center" shrinkToFit="1"/>
      <protection locked="0"/>
    </xf>
    <xf numFmtId="0" fontId="41" fillId="5" borderId="32" xfId="0" applyFont="1" applyFill="1" applyBorder="1" applyAlignment="1" applyProtection="1">
      <alignment horizontal="left" vertical="center" shrinkToFit="1"/>
      <protection locked="0"/>
    </xf>
    <xf numFmtId="0" fontId="41" fillId="5" borderId="50" xfId="0" applyFont="1" applyFill="1" applyBorder="1" applyAlignment="1" applyProtection="1">
      <alignment horizontal="left" vertical="center" shrinkToFit="1"/>
      <protection locked="0"/>
    </xf>
    <xf numFmtId="0" fontId="41" fillId="5" borderId="54" xfId="0" applyFont="1" applyFill="1" applyBorder="1" applyAlignment="1" applyProtection="1">
      <alignment horizontal="left" vertical="center" shrinkToFit="1"/>
      <protection locked="0"/>
    </xf>
    <xf numFmtId="0" fontId="41" fillId="5" borderId="4" xfId="0" applyFont="1" applyFill="1" applyBorder="1" applyAlignment="1" applyProtection="1">
      <alignment horizontal="left" vertical="center" shrinkToFit="1"/>
      <protection locked="0"/>
    </xf>
    <xf numFmtId="0" fontId="41" fillId="5" borderId="5" xfId="0" applyFont="1" applyFill="1" applyBorder="1" applyAlignment="1" applyProtection="1">
      <alignment horizontal="left" vertical="center" shrinkToFit="1"/>
      <protection locked="0"/>
    </xf>
    <xf numFmtId="0" fontId="36" fillId="0" borderId="47" xfId="0" applyFont="1" applyBorder="1" applyAlignment="1">
      <alignment horizontal="center" vertical="center" shrinkToFit="1"/>
    </xf>
    <xf numFmtId="0" fontId="36" fillId="0" borderId="35" xfId="0" applyFont="1" applyBorder="1" applyAlignment="1">
      <alignment horizontal="center" vertical="center" shrinkToFit="1"/>
    </xf>
    <xf numFmtId="0" fontId="36" fillId="0" borderId="39" xfId="0" applyFont="1" applyBorder="1" applyAlignment="1">
      <alignment horizontal="center" vertical="center" shrinkToFit="1"/>
    </xf>
    <xf numFmtId="0" fontId="9" fillId="5" borderId="8" xfId="0" applyFont="1" applyFill="1" applyBorder="1" applyAlignment="1" applyProtection="1">
      <alignment horizontal="left" vertical="center" shrinkToFit="1"/>
      <protection locked="0"/>
    </xf>
    <xf numFmtId="0" fontId="9" fillId="5" borderId="2" xfId="0" applyFont="1" applyFill="1" applyBorder="1" applyAlignment="1" applyProtection="1">
      <alignment horizontal="left" vertical="center" shrinkToFit="1"/>
      <protection locked="0"/>
    </xf>
    <xf numFmtId="0" fontId="9" fillId="5" borderId="45" xfId="0" applyFont="1" applyFill="1" applyBorder="1" applyAlignment="1" applyProtection="1">
      <alignment horizontal="left" vertical="center" shrinkToFit="1"/>
      <protection locked="0"/>
    </xf>
    <xf numFmtId="0" fontId="9" fillId="5" borderId="34" xfId="0" applyFont="1" applyFill="1" applyBorder="1" applyAlignment="1" applyProtection="1">
      <alignment horizontal="left" vertical="center" shrinkToFit="1"/>
      <protection locked="0"/>
    </xf>
    <xf numFmtId="0" fontId="9" fillId="5" borderId="0" xfId="0" applyFont="1" applyFill="1" applyAlignment="1" applyProtection="1">
      <alignment horizontal="left" vertical="center" shrinkToFit="1"/>
      <protection locked="0"/>
    </xf>
    <xf numFmtId="0" fontId="9" fillId="5" borderId="51" xfId="0" applyFont="1" applyFill="1" applyBorder="1" applyAlignment="1" applyProtection="1">
      <alignment horizontal="left" vertical="center" shrinkToFit="1"/>
      <protection locked="0"/>
    </xf>
    <xf numFmtId="0" fontId="9" fillId="5" borderId="54" xfId="0" applyFont="1" applyFill="1" applyBorder="1" applyAlignment="1" applyProtection="1">
      <alignment horizontal="left" vertical="center" shrinkToFit="1"/>
      <protection locked="0"/>
    </xf>
    <xf numFmtId="0" fontId="9" fillId="5" borderId="4" xfId="0" applyFont="1" applyFill="1" applyBorder="1" applyAlignment="1" applyProtection="1">
      <alignment horizontal="left" vertical="center" shrinkToFit="1"/>
      <protection locked="0"/>
    </xf>
    <xf numFmtId="0" fontId="9" fillId="5" borderId="5" xfId="0" applyFont="1" applyFill="1" applyBorder="1" applyAlignment="1" applyProtection="1">
      <alignment horizontal="left" vertical="center" shrinkToFit="1"/>
      <protection locked="0"/>
    </xf>
    <xf numFmtId="0" fontId="36" fillId="0" borderId="58" xfId="0" applyFont="1" applyBorder="1" applyAlignment="1">
      <alignment horizontal="center" vertical="center" wrapText="1" shrinkToFit="1"/>
    </xf>
    <xf numFmtId="0" fontId="36" fillId="0" borderId="59" xfId="0" applyFont="1" applyBorder="1" applyAlignment="1">
      <alignment horizontal="center" vertical="center" shrinkToFit="1"/>
    </xf>
    <xf numFmtId="0" fontId="36" fillId="0" borderId="58" xfId="0" applyFont="1" applyBorder="1" applyAlignment="1">
      <alignment horizontal="center" vertical="center" shrinkToFit="1"/>
    </xf>
    <xf numFmtId="0" fontId="34" fillId="0" borderId="8" xfId="0" applyFont="1" applyBorder="1" applyAlignment="1">
      <alignment horizontal="center" vertical="center" shrinkToFit="1"/>
    </xf>
    <xf numFmtId="0" fontId="43" fillId="5" borderId="2" xfId="0" applyFont="1" applyFill="1" applyBorder="1" applyAlignment="1" applyProtection="1">
      <alignment horizontal="center" vertical="center" shrinkToFit="1"/>
      <protection locked="0"/>
    </xf>
    <xf numFmtId="49" fontId="43" fillId="0" borderId="2" xfId="0" applyNumberFormat="1" applyFont="1" applyBorder="1" applyAlignment="1" applyProtection="1">
      <alignment horizontal="center" vertical="center"/>
      <protection locked="0"/>
    </xf>
    <xf numFmtId="49" fontId="43" fillId="0" borderId="45" xfId="0" applyNumberFormat="1" applyFont="1" applyBorder="1" applyAlignment="1" applyProtection="1">
      <alignment horizontal="center" vertical="center"/>
      <protection locked="0"/>
    </xf>
    <xf numFmtId="0" fontId="36" fillId="0" borderId="117" xfId="0" applyFont="1" applyBorder="1" applyAlignment="1">
      <alignment horizontal="center" vertical="center" shrinkToFit="1"/>
    </xf>
    <xf numFmtId="0" fontId="36" fillId="0" borderId="118" xfId="0" applyFont="1" applyBorder="1" applyAlignment="1">
      <alignment horizontal="center" vertical="center" shrinkToFit="1"/>
    </xf>
    <xf numFmtId="0" fontId="37" fillId="4" borderId="8" xfId="0" applyFont="1" applyFill="1" applyBorder="1" applyAlignment="1" applyProtection="1">
      <alignment horizontal="center" vertical="center" shrinkToFit="1"/>
      <protection locked="0"/>
    </xf>
    <xf numFmtId="0" fontId="37" fillId="4" borderId="2" xfId="0" applyFont="1" applyFill="1" applyBorder="1" applyAlignment="1" applyProtection="1">
      <alignment horizontal="center" vertical="center" shrinkToFit="1"/>
      <protection locked="0"/>
    </xf>
    <xf numFmtId="0" fontId="37" fillId="4" borderId="34" xfId="0" applyFont="1" applyFill="1" applyBorder="1" applyAlignment="1" applyProtection="1">
      <alignment horizontal="center" vertical="center" shrinkToFit="1"/>
      <protection locked="0"/>
    </xf>
    <xf numFmtId="0" fontId="37" fillId="4" borderId="0" xfId="0" applyFont="1" applyFill="1" applyAlignment="1" applyProtection="1">
      <alignment horizontal="center" vertical="center" shrinkToFit="1"/>
      <protection locked="0"/>
    </xf>
    <xf numFmtId="0" fontId="36" fillId="0" borderId="2" xfId="0" applyFont="1" applyBorder="1" applyAlignment="1">
      <alignment vertical="center" shrinkToFit="1"/>
    </xf>
    <xf numFmtId="0" fontId="36" fillId="0" borderId="0" xfId="0" applyFont="1" applyAlignment="1">
      <alignment vertical="center" shrinkToFit="1"/>
    </xf>
    <xf numFmtId="0" fontId="37" fillId="4" borderId="52" xfId="0" applyFont="1" applyFill="1" applyBorder="1" applyAlignment="1" applyProtection="1">
      <alignment horizontal="center" vertical="center" shrinkToFit="1"/>
      <protection locked="0"/>
    </xf>
    <xf numFmtId="0" fontId="37" fillId="4" borderId="42" xfId="0" applyFont="1" applyFill="1" applyBorder="1" applyAlignment="1" applyProtection="1">
      <alignment horizontal="center" vertical="center" shrinkToFit="1"/>
      <protection locked="0"/>
    </xf>
    <xf numFmtId="0" fontId="37" fillId="4" borderId="46" xfId="0" applyFont="1" applyFill="1" applyBorder="1" applyAlignment="1" applyProtection="1">
      <alignment horizontal="center" vertical="center" shrinkToFit="1"/>
      <protection locked="0"/>
    </xf>
    <xf numFmtId="0" fontId="37" fillId="4" borderId="9" xfId="0" applyFont="1" applyFill="1" applyBorder="1" applyAlignment="1" applyProtection="1">
      <alignment horizontal="center" vertical="center" shrinkToFit="1"/>
      <protection locked="0"/>
    </xf>
    <xf numFmtId="0" fontId="37" fillId="4" borderId="51" xfId="0" applyFont="1" applyFill="1" applyBorder="1" applyAlignment="1" applyProtection="1">
      <alignment horizontal="center" vertical="center" shrinkToFit="1"/>
      <protection locked="0"/>
    </xf>
    <xf numFmtId="0" fontId="36" fillId="0" borderId="40"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0" xfId="0" applyFont="1" applyAlignment="1">
      <alignment horizontal="center" vertical="center" wrapText="1"/>
    </xf>
    <xf numFmtId="0" fontId="36" fillId="0" borderId="42" xfId="0" applyFont="1" applyBorder="1" applyAlignment="1">
      <alignment horizontal="center" vertical="center" wrapText="1"/>
    </xf>
    <xf numFmtId="0" fontId="42" fillId="0" borderId="49" xfId="0" applyFont="1" applyBorder="1" applyAlignment="1">
      <alignment horizontal="center" vertical="center" shrinkToFit="1"/>
    </xf>
    <xf numFmtId="0" fontId="42" fillId="0" borderId="32" xfId="0" applyFont="1" applyBorder="1" applyAlignment="1">
      <alignment horizontal="center" vertical="center" shrinkToFit="1"/>
    </xf>
    <xf numFmtId="0" fontId="42" fillId="0" borderId="33" xfId="0" applyFont="1" applyBorder="1" applyAlignment="1">
      <alignment horizontal="center" vertical="center" shrinkToFit="1"/>
    </xf>
    <xf numFmtId="0" fontId="49" fillId="5" borderId="122" xfId="0" applyFont="1" applyFill="1" applyBorder="1" applyAlignment="1">
      <alignment horizontal="left" vertical="center" shrinkToFit="1"/>
    </xf>
    <xf numFmtId="0" fontId="7" fillId="5" borderId="123" xfId="0" applyFont="1" applyFill="1" applyBorder="1" applyAlignment="1">
      <alignment horizontal="left" vertical="center" shrinkToFit="1"/>
    </xf>
    <xf numFmtId="0" fontId="7" fillId="5" borderId="78" xfId="0" applyFont="1" applyFill="1" applyBorder="1" applyAlignment="1">
      <alignment horizontal="left" vertical="center" shrinkToFit="1"/>
    </xf>
    <xf numFmtId="0" fontId="34" fillId="0" borderId="125" xfId="0" applyFont="1" applyBorder="1" applyAlignment="1">
      <alignment horizontal="left" vertical="center" wrapText="1"/>
    </xf>
    <xf numFmtId="0" fontId="34" fillId="0" borderId="123" xfId="0" applyFont="1" applyBorder="1" applyAlignment="1">
      <alignment horizontal="left" vertical="center" wrapText="1"/>
    </xf>
    <xf numFmtId="0" fontId="34" fillId="0" borderId="124" xfId="0" applyFont="1" applyBorder="1" applyAlignment="1">
      <alignment horizontal="left" vertical="center" wrapText="1"/>
    </xf>
    <xf numFmtId="0" fontId="42" fillId="0" borderId="46" xfId="0" applyFont="1" applyBorder="1" applyAlignment="1">
      <alignment horizontal="center" vertical="center" shrinkToFit="1"/>
    </xf>
    <xf numFmtId="0" fontId="42" fillId="0" borderId="2" xfId="0" applyFont="1" applyBorder="1" applyAlignment="1">
      <alignment horizontal="center" vertical="center" shrinkToFit="1"/>
    </xf>
    <xf numFmtId="0" fontId="42" fillId="0" borderId="47" xfId="0" applyFont="1" applyBorder="1" applyAlignment="1">
      <alignment horizontal="center" vertical="center" shrinkToFit="1"/>
    </xf>
    <xf numFmtId="0" fontId="7" fillId="5" borderId="120" xfId="0" applyFont="1" applyFill="1" applyBorder="1" applyAlignment="1">
      <alignment horizontal="left" vertical="center" shrinkToFit="1"/>
    </xf>
    <xf numFmtId="0" fontId="7" fillId="5" borderId="74" xfId="0" applyFont="1" applyFill="1" applyBorder="1" applyAlignment="1">
      <alignment horizontal="left" vertical="center" shrinkToFit="1"/>
    </xf>
    <xf numFmtId="0" fontId="7" fillId="5" borderId="126" xfId="0" applyFont="1" applyFill="1" applyBorder="1" applyAlignment="1">
      <alignment horizontal="left" vertical="center" shrinkToFit="1"/>
    </xf>
    <xf numFmtId="0" fontId="34" fillId="0" borderId="73" xfId="0" applyFont="1" applyBorder="1" applyAlignment="1">
      <alignment horizontal="left" vertical="center" wrapText="1"/>
    </xf>
    <xf numFmtId="0" fontId="34" fillId="0" borderId="74" xfId="0" applyFont="1" applyBorder="1" applyAlignment="1">
      <alignment horizontal="left" vertical="center" wrapText="1"/>
    </xf>
    <xf numFmtId="0" fontId="34" fillId="0" borderId="119" xfId="0" applyFont="1" applyBorder="1" applyAlignment="1">
      <alignment horizontal="left" vertical="center" wrapText="1"/>
    </xf>
    <xf numFmtId="0" fontId="36" fillId="0" borderId="40" xfId="0" applyFont="1" applyBorder="1" applyAlignment="1">
      <alignment horizontal="center" vertical="center" shrinkToFit="1"/>
    </xf>
    <xf numFmtId="0" fontId="35" fillId="0" borderId="49" xfId="0" applyFont="1" applyBorder="1" applyAlignment="1">
      <alignment horizontal="center" vertical="center" shrinkToFit="1"/>
    </xf>
    <xf numFmtId="0" fontId="36" fillId="0" borderId="32" xfId="0" applyFont="1" applyBorder="1" applyAlignment="1">
      <alignment horizontal="center" vertical="center"/>
    </xf>
    <xf numFmtId="0" fontId="36" fillId="0" borderId="33" xfId="0" applyFont="1" applyBorder="1" applyAlignment="1">
      <alignment horizontal="center" vertical="center"/>
    </xf>
    <xf numFmtId="0" fontId="36" fillId="0" borderId="48" xfId="0" applyFont="1" applyBorder="1" applyAlignment="1">
      <alignment horizontal="center" vertical="center"/>
    </xf>
    <xf numFmtId="0" fontId="36" fillId="0" borderId="4" xfId="0" applyFont="1" applyBorder="1" applyAlignment="1">
      <alignment horizontal="center" vertical="center"/>
    </xf>
    <xf numFmtId="0" fontId="36" fillId="0" borderId="39" xfId="0" applyFont="1" applyBorder="1" applyAlignment="1">
      <alignment horizontal="center" vertical="center"/>
    </xf>
    <xf numFmtId="0" fontId="41" fillId="4" borderId="31" xfId="0" applyFont="1" applyFill="1" applyBorder="1" applyAlignment="1" applyProtection="1">
      <alignment horizontal="left" vertical="center" shrinkToFit="1"/>
      <protection locked="0"/>
    </xf>
    <xf numFmtId="0" fontId="41" fillId="4" borderId="32" xfId="0" applyFont="1" applyFill="1" applyBorder="1" applyAlignment="1" applyProtection="1">
      <alignment horizontal="left" vertical="center" shrinkToFit="1"/>
      <protection locked="0"/>
    </xf>
    <xf numFmtId="0" fontId="41" fillId="4" borderId="41" xfId="0" applyFont="1" applyFill="1" applyBorder="1" applyAlignment="1" applyProtection="1">
      <alignment horizontal="left" vertical="center" shrinkToFit="1"/>
      <protection locked="0"/>
    </xf>
    <xf numFmtId="0" fontId="41" fillId="4" borderId="54" xfId="0" applyFont="1" applyFill="1" applyBorder="1" applyAlignment="1" applyProtection="1">
      <alignment horizontal="left" vertical="center" shrinkToFit="1"/>
      <protection locked="0"/>
    </xf>
    <xf numFmtId="0" fontId="41" fillId="4" borderId="4" xfId="0" applyFont="1" applyFill="1" applyBorder="1" applyAlignment="1" applyProtection="1">
      <alignment horizontal="left" vertical="center" shrinkToFit="1"/>
      <protection locked="0"/>
    </xf>
    <xf numFmtId="0" fontId="41" fillId="4" borderId="53" xfId="0" applyFont="1" applyFill="1" applyBorder="1" applyAlignment="1" applyProtection="1">
      <alignment horizontal="left" vertical="center" shrinkToFit="1"/>
      <protection locked="0"/>
    </xf>
    <xf numFmtId="0" fontId="36" fillId="0" borderId="49" xfId="0" applyFont="1" applyBorder="1" applyAlignment="1">
      <alignment horizontal="center" vertical="center" textRotation="255" shrinkToFit="1"/>
    </xf>
    <xf numFmtId="0" fontId="36" fillId="0" borderId="41" xfId="0" applyFont="1" applyBorder="1" applyAlignment="1">
      <alignment horizontal="center" vertical="center" textRotation="255" shrinkToFit="1"/>
    </xf>
    <xf numFmtId="0" fontId="36" fillId="0" borderId="42" xfId="0" applyFont="1" applyBorder="1" applyAlignment="1">
      <alignment horizontal="center" vertical="center" textRotation="255" shrinkToFit="1"/>
    </xf>
    <xf numFmtId="0" fontId="36" fillId="0" borderId="53" xfId="0" applyFont="1" applyBorder="1" applyAlignment="1">
      <alignment horizontal="center" vertical="center" textRotation="255" shrinkToFit="1"/>
    </xf>
    <xf numFmtId="0" fontId="37" fillId="6" borderId="49" xfId="0" applyFont="1" applyFill="1" applyBorder="1" applyAlignment="1" applyProtection="1">
      <alignment horizontal="center" vertical="center" shrinkToFit="1"/>
      <protection locked="0"/>
    </xf>
    <xf numFmtId="0" fontId="37" fillId="6" borderId="32" xfId="0" applyFont="1" applyFill="1" applyBorder="1" applyAlignment="1" applyProtection="1">
      <alignment horizontal="center" vertical="center" shrinkToFit="1"/>
      <protection locked="0"/>
    </xf>
    <xf numFmtId="0" fontId="37" fillId="6" borderId="9" xfId="0" applyFont="1" applyFill="1" applyBorder="1" applyAlignment="1" applyProtection="1">
      <alignment horizontal="center" vertical="center" shrinkToFit="1"/>
      <protection locked="0"/>
    </xf>
    <xf numFmtId="0" fontId="37" fillId="6" borderId="0" xfId="0" applyFont="1" applyFill="1" applyAlignment="1" applyProtection="1">
      <alignment horizontal="center" vertical="center" shrinkToFit="1"/>
      <protection locked="0"/>
    </xf>
    <xf numFmtId="0" fontId="37" fillId="6" borderId="48" xfId="0" applyFont="1" applyFill="1" applyBorder="1" applyAlignment="1" applyProtection="1">
      <alignment horizontal="center" vertical="center" shrinkToFit="1"/>
      <protection locked="0"/>
    </xf>
    <xf numFmtId="0" fontId="37" fillId="4" borderId="32" xfId="0" applyFont="1" applyFill="1" applyBorder="1" applyAlignment="1" applyProtection="1">
      <alignment horizontal="center" vertical="center" shrinkToFit="1"/>
      <protection locked="0"/>
    </xf>
    <xf numFmtId="0" fontId="37" fillId="4" borderId="4" xfId="0" applyFont="1" applyFill="1" applyBorder="1" applyAlignment="1" applyProtection="1">
      <alignment horizontal="center" vertical="center" shrinkToFit="1"/>
      <protection locked="0"/>
    </xf>
    <xf numFmtId="0" fontId="36" fillId="0" borderId="41" xfId="0" applyFont="1" applyBorder="1" applyAlignment="1">
      <alignment horizontal="center" vertical="center" shrinkToFit="1"/>
    </xf>
    <xf numFmtId="0" fontId="36" fillId="0" borderId="53" xfId="0" applyFont="1" applyBorder="1" applyAlignment="1">
      <alignment horizontal="center" vertical="center" shrinkToFit="1"/>
    </xf>
    <xf numFmtId="0" fontId="35" fillId="0" borderId="121" xfId="0" applyFont="1" applyBorder="1" applyAlignment="1">
      <alignment horizontal="center" vertical="center" textRotation="255" shrinkToFit="1"/>
    </xf>
    <xf numFmtId="0" fontId="35" fillId="0" borderId="67" xfId="0" applyFont="1" applyBorder="1" applyAlignment="1">
      <alignment horizontal="center" vertical="center" textRotation="255" shrinkToFit="1"/>
    </xf>
    <xf numFmtId="0" fontId="35" fillId="0" borderId="68" xfId="0" applyFont="1" applyBorder="1" applyAlignment="1">
      <alignment horizontal="center" vertical="center" textRotation="255" shrinkToFit="1"/>
    </xf>
    <xf numFmtId="0" fontId="37" fillId="6" borderId="50" xfId="0" applyFont="1" applyFill="1" applyBorder="1" applyAlignment="1" applyProtection="1">
      <alignment horizontal="center" vertical="center" shrinkToFit="1"/>
      <protection locked="0"/>
    </xf>
    <xf numFmtId="0" fontId="37" fillId="6" borderId="51" xfId="0" applyFont="1" applyFill="1" applyBorder="1" applyAlignment="1" applyProtection="1">
      <alignment horizontal="center" vertical="center" shrinkToFit="1"/>
      <protection locked="0"/>
    </xf>
    <xf numFmtId="0" fontId="37" fillId="6" borderId="5" xfId="0" applyFont="1" applyFill="1" applyBorder="1" applyAlignment="1" applyProtection="1">
      <alignment horizontal="center" vertical="center" shrinkToFit="1"/>
      <protection locked="0"/>
    </xf>
    <xf numFmtId="0" fontId="9" fillId="4" borderId="0" xfId="0" applyFont="1" applyFill="1" applyAlignment="1" applyProtection="1">
      <alignment horizontal="left" vertical="center" shrinkToFit="1"/>
      <protection locked="0"/>
    </xf>
    <xf numFmtId="0" fontId="9" fillId="4" borderId="42" xfId="0" applyFont="1" applyFill="1" applyBorder="1" applyAlignment="1" applyProtection="1">
      <alignment horizontal="left" vertical="center" shrinkToFit="1"/>
      <protection locked="0"/>
    </xf>
    <xf numFmtId="0" fontId="9" fillId="4" borderId="4" xfId="0" applyFont="1" applyFill="1" applyBorder="1" applyAlignment="1" applyProtection="1">
      <alignment horizontal="left" vertical="center" shrinkToFit="1"/>
      <protection locked="0"/>
    </xf>
    <xf numFmtId="0" fontId="9" fillId="4" borderId="53" xfId="0" applyFont="1" applyFill="1" applyBorder="1" applyAlignment="1" applyProtection="1">
      <alignment horizontal="left" vertical="center" shrinkToFit="1"/>
      <protection locked="0"/>
    </xf>
    <xf numFmtId="0" fontId="37" fillId="4" borderId="53" xfId="0" applyFont="1" applyFill="1" applyBorder="1" applyAlignment="1" applyProtection="1">
      <alignment horizontal="center" vertical="center" shrinkToFit="1"/>
      <protection locked="0"/>
    </xf>
    <xf numFmtId="0" fontId="47" fillId="0" borderId="46" xfId="0" applyFont="1" applyBorder="1" applyAlignment="1">
      <alignment horizontal="center" vertical="center" shrinkToFit="1"/>
    </xf>
    <xf numFmtId="0" fontId="47" fillId="0" borderId="2" xfId="0" applyFont="1" applyBorder="1" applyAlignment="1">
      <alignment horizontal="center" vertical="center" shrinkToFit="1"/>
    </xf>
    <xf numFmtId="0" fontId="47" fillId="0" borderId="47" xfId="0" applyFont="1" applyBorder="1" applyAlignment="1">
      <alignment horizontal="center" vertical="center" shrinkToFit="1"/>
    </xf>
    <xf numFmtId="0" fontId="41" fillId="6" borderId="80" xfId="0" applyFont="1" applyFill="1" applyBorder="1" applyAlignment="1" applyProtection="1">
      <alignment horizontal="center" vertical="center" shrinkToFit="1"/>
      <protection locked="0"/>
    </xf>
    <xf numFmtId="0" fontId="41" fillId="6" borderId="71" xfId="0" applyFont="1" applyFill="1" applyBorder="1" applyAlignment="1" applyProtection="1">
      <alignment horizontal="center" vertical="center" shrinkToFit="1"/>
      <protection locked="0"/>
    </xf>
    <xf numFmtId="0" fontId="41" fillId="4" borderId="71" xfId="0" applyFont="1" applyFill="1" applyBorder="1" applyAlignment="1" applyProtection="1">
      <alignment horizontal="center" vertical="center" shrinkToFit="1"/>
      <protection locked="0"/>
    </xf>
    <xf numFmtId="0" fontId="36" fillId="0" borderId="70" xfId="0" applyFont="1" applyBorder="1" applyAlignment="1">
      <alignment horizontal="center" vertical="center" wrapText="1" shrinkToFit="1"/>
    </xf>
    <xf numFmtId="0" fontId="43" fillId="4" borderId="2" xfId="0" applyFont="1" applyFill="1" applyBorder="1" applyAlignment="1" applyProtection="1">
      <alignment horizontal="center" vertical="center" shrinkToFit="1"/>
      <protection locked="0"/>
    </xf>
    <xf numFmtId="0" fontId="36" fillId="0" borderId="77" xfId="0" applyFont="1" applyBorder="1" applyAlignment="1">
      <alignment horizontal="center" vertical="center" shrinkToFit="1"/>
    </xf>
    <xf numFmtId="0" fontId="36" fillId="0" borderId="56" xfId="0" applyFont="1" applyBorder="1" applyAlignment="1">
      <alignment horizontal="center" vertical="center" shrinkToFit="1"/>
    </xf>
    <xf numFmtId="0" fontId="36" fillId="0" borderId="60" xfId="0" applyFont="1" applyBorder="1" applyAlignment="1">
      <alignment horizontal="center" vertical="center" shrinkToFit="1"/>
    </xf>
    <xf numFmtId="0" fontId="60" fillId="6" borderId="32" xfId="0" applyFont="1" applyFill="1" applyBorder="1" applyAlignment="1" applyProtection="1">
      <alignment horizontal="center" vertical="center" shrinkToFit="1"/>
      <protection locked="0"/>
    </xf>
    <xf numFmtId="0" fontId="60" fillId="6" borderId="4" xfId="0" applyFont="1" applyFill="1" applyBorder="1" applyAlignment="1" applyProtection="1">
      <alignment horizontal="center" vertical="center" shrinkToFit="1"/>
      <protection locked="0"/>
    </xf>
    <xf numFmtId="0" fontId="36" fillId="0" borderId="78" xfId="0" applyFont="1" applyBorder="1" applyAlignment="1">
      <alignment vertical="center" shrinkToFit="1"/>
    </xf>
    <xf numFmtId="0" fontId="36" fillId="0" borderId="77" xfId="0" applyFont="1" applyBorder="1" applyAlignment="1">
      <alignment vertical="center" shrinkToFit="1"/>
    </xf>
    <xf numFmtId="0" fontId="36" fillId="0" borderId="79" xfId="0" applyFont="1" applyBorder="1" applyAlignment="1">
      <alignment vertical="center" shrinkToFit="1"/>
    </xf>
    <xf numFmtId="0" fontId="36" fillId="0" borderId="60" xfId="0" applyFont="1" applyBorder="1" applyAlignment="1">
      <alignment vertical="center" shrinkToFit="1"/>
    </xf>
    <xf numFmtId="0" fontId="36" fillId="0" borderId="49" xfId="0" applyFont="1" applyBorder="1" applyAlignment="1">
      <alignment horizontal="center" vertical="center" shrinkToFit="1"/>
    </xf>
    <xf numFmtId="0" fontId="37" fillId="3" borderId="49" xfId="0" applyFont="1" applyFill="1" applyBorder="1" applyAlignment="1" applyProtection="1">
      <alignment horizontal="center" vertical="center" shrinkToFit="1"/>
      <protection locked="0"/>
    </xf>
    <xf numFmtId="0" fontId="37" fillId="3" borderId="32" xfId="0" applyFont="1" applyFill="1" applyBorder="1" applyAlignment="1" applyProtection="1">
      <alignment horizontal="center" vertical="center" shrinkToFit="1"/>
      <protection locked="0"/>
    </xf>
    <xf numFmtId="0" fontId="37" fillId="3" borderId="48" xfId="0" applyFont="1" applyFill="1" applyBorder="1" applyAlignment="1" applyProtection="1">
      <alignment horizontal="center" vertical="center" shrinkToFit="1"/>
      <protection locked="0"/>
    </xf>
    <xf numFmtId="0" fontId="37" fillId="3" borderId="4" xfId="0" applyFont="1" applyFill="1" applyBorder="1" applyAlignment="1" applyProtection="1">
      <alignment horizontal="center" vertical="center" shrinkToFit="1"/>
      <protection locked="0"/>
    </xf>
    <xf numFmtId="0" fontId="37" fillId="4" borderId="141" xfId="0" applyFont="1" applyFill="1" applyBorder="1" applyAlignment="1" applyProtection="1">
      <alignment horizontal="center" vertical="center" shrinkToFit="1"/>
      <protection locked="0"/>
    </xf>
    <xf numFmtId="0" fontId="36" fillId="0" borderId="37" xfId="0" applyFont="1" applyBorder="1" applyAlignment="1">
      <alignment horizontal="center" vertical="center" shrinkToFit="1"/>
    </xf>
    <xf numFmtId="0" fontId="37" fillId="4" borderId="8" xfId="0" applyFont="1" applyFill="1" applyBorder="1" applyAlignment="1" applyProtection="1">
      <alignment horizontal="right" vertical="center" shrinkToFit="1"/>
      <protection locked="0"/>
    </xf>
    <xf numFmtId="0" fontId="37" fillId="4" borderId="2" xfId="0" applyFont="1" applyFill="1" applyBorder="1" applyAlignment="1" applyProtection="1">
      <alignment horizontal="right" vertical="center" shrinkToFit="1"/>
      <protection locked="0"/>
    </xf>
    <xf numFmtId="0" fontId="37" fillId="4" borderId="36" xfId="0" applyFont="1" applyFill="1" applyBorder="1" applyAlignment="1" applyProtection="1">
      <alignment horizontal="right" vertical="center" shrinkToFit="1"/>
      <protection locked="0"/>
    </xf>
    <xf numFmtId="0" fontId="37" fillId="4" borderId="38" xfId="0" applyFont="1" applyFill="1" applyBorder="1" applyAlignment="1" applyProtection="1">
      <alignment horizontal="right" vertical="center" shrinkToFit="1"/>
      <protection locked="0"/>
    </xf>
    <xf numFmtId="3" fontId="36" fillId="0" borderId="2" xfId="0" applyNumberFormat="1" applyFont="1" applyBorder="1" applyAlignment="1">
      <alignment horizontal="center" vertical="center" shrinkToFit="1"/>
    </xf>
    <xf numFmtId="0" fontId="36" fillId="0" borderId="38" xfId="0" applyFont="1" applyBorder="1" applyAlignment="1">
      <alignment vertical="center" shrinkToFit="1"/>
    </xf>
    <xf numFmtId="0" fontId="36" fillId="0" borderId="50" xfId="0" applyFont="1" applyBorder="1" applyAlignment="1">
      <alignment horizontal="center" vertical="center" shrinkToFit="1"/>
    </xf>
    <xf numFmtId="0" fontId="60" fillId="6" borderId="2" xfId="0" applyFont="1" applyFill="1" applyBorder="1" applyAlignment="1" applyProtection="1">
      <alignment horizontal="center" vertical="center" shrinkToFit="1"/>
      <protection locked="0"/>
    </xf>
    <xf numFmtId="0" fontId="37" fillId="3" borderId="46" xfId="0" applyFont="1" applyFill="1" applyBorder="1" applyAlignment="1" applyProtection="1">
      <alignment horizontal="center" vertical="center" shrinkToFit="1"/>
      <protection locked="0"/>
    </xf>
    <xf numFmtId="0" fontId="37" fillId="3" borderId="2" xfId="0" applyFont="1" applyFill="1" applyBorder="1" applyAlignment="1" applyProtection="1">
      <alignment horizontal="center" vertical="center" shrinkToFit="1"/>
      <protection locked="0"/>
    </xf>
    <xf numFmtId="0" fontId="36" fillId="0" borderId="51" xfId="0" applyFont="1" applyBorder="1" applyAlignment="1">
      <alignment vertical="center" shrinkToFit="1"/>
    </xf>
    <xf numFmtId="0" fontId="36" fillId="0" borderId="55" xfId="0" applyFont="1" applyBorder="1" applyAlignment="1">
      <alignment vertical="center" shrinkToFit="1"/>
    </xf>
    <xf numFmtId="0" fontId="35" fillId="0" borderId="32" xfId="0" applyFont="1" applyBorder="1" applyAlignment="1">
      <alignment horizontal="center" vertical="center" shrinkToFit="1"/>
    </xf>
    <xf numFmtId="0" fontId="35" fillId="0" borderId="33" xfId="0" applyFont="1" applyBorder="1" applyAlignment="1">
      <alignment horizontal="center" vertical="center" shrinkToFit="1"/>
    </xf>
    <xf numFmtId="0" fontId="35" fillId="0" borderId="41" xfId="0" applyFont="1" applyBorder="1" applyAlignment="1">
      <alignment horizontal="center" vertical="center" textRotation="255" shrinkToFit="1"/>
    </xf>
    <xf numFmtId="0" fontId="35" fillId="0" borderId="42" xfId="0" applyFont="1" applyBorder="1" applyAlignment="1">
      <alignment horizontal="center" vertical="center" textRotation="255" shrinkToFit="1"/>
    </xf>
    <xf numFmtId="0" fontId="35" fillId="0" borderId="53" xfId="0" applyFont="1" applyBorder="1" applyAlignment="1">
      <alignment horizontal="center" vertical="center" textRotation="255" shrinkToFit="1"/>
    </xf>
    <xf numFmtId="0" fontId="36" fillId="0" borderId="33" xfId="0" applyFont="1" applyBorder="1" applyAlignment="1">
      <alignment horizontal="center" vertical="center" shrinkToFit="1"/>
    </xf>
    <xf numFmtId="0" fontId="36" fillId="0" borderId="61" xfId="0" applyFont="1" applyBorder="1" applyAlignment="1">
      <alignment horizontal="center" vertical="center" shrinkToFit="1"/>
    </xf>
    <xf numFmtId="0" fontId="36" fillId="0" borderId="62" xfId="0" applyFont="1" applyBorder="1" applyAlignment="1">
      <alignment horizontal="center" vertical="center" shrinkToFit="1"/>
    </xf>
    <xf numFmtId="0" fontId="36" fillId="0" borderId="63" xfId="0" applyFont="1" applyBorder="1" applyAlignment="1">
      <alignment horizontal="center" vertical="center" shrinkToFit="1"/>
    </xf>
    <xf numFmtId="0" fontId="37" fillId="4" borderId="31" xfId="0" applyFont="1" applyFill="1" applyBorder="1" applyAlignment="1" applyProtection="1">
      <alignment horizontal="right" vertical="center" shrinkToFit="1"/>
      <protection locked="0"/>
    </xf>
    <xf numFmtId="0" fontId="37" fillId="4" borderId="32" xfId="0" applyFont="1" applyFill="1" applyBorder="1" applyAlignment="1" applyProtection="1">
      <alignment horizontal="right" vertical="center" shrinkToFit="1"/>
      <protection locked="0"/>
    </xf>
    <xf numFmtId="0" fontId="37" fillId="4" borderId="64" xfId="0" applyFont="1" applyFill="1" applyBorder="1" applyAlignment="1" applyProtection="1">
      <alignment horizontal="right" vertical="center" shrinkToFit="1"/>
      <protection locked="0"/>
    </xf>
    <xf numFmtId="0" fontId="37" fillId="4" borderId="62" xfId="0" applyFont="1" applyFill="1" applyBorder="1" applyAlignment="1" applyProtection="1">
      <alignment horizontal="right" vertical="center" shrinkToFit="1"/>
      <protection locked="0"/>
    </xf>
    <xf numFmtId="0" fontId="36" fillId="0" borderId="32" xfId="0" applyFont="1" applyBorder="1" applyAlignment="1">
      <alignment horizontal="left" vertical="center" shrinkToFit="1"/>
    </xf>
    <xf numFmtId="0" fontId="36" fillId="0" borderId="50" xfId="0" applyFont="1" applyBorder="1" applyAlignment="1">
      <alignment horizontal="left" vertical="center" shrinkToFit="1"/>
    </xf>
    <xf numFmtId="0" fontId="36" fillId="0" borderId="10" xfId="0" applyFont="1" applyBorder="1" applyAlignment="1">
      <alignment horizontal="center" vertical="center"/>
    </xf>
    <xf numFmtId="0" fontId="36" fillId="0" borderId="0" xfId="0" applyFont="1" applyAlignment="1">
      <alignment horizontal="center" vertical="center"/>
    </xf>
    <xf numFmtId="0" fontId="36" fillId="0" borderId="67" xfId="0" applyFont="1" applyBorder="1" applyAlignment="1">
      <alignment horizontal="center" vertical="center" shrinkToFit="1"/>
    </xf>
    <xf numFmtId="0" fontId="36" fillId="0" borderId="68" xfId="0" applyFont="1" applyBorder="1" applyAlignment="1">
      <alignment horizontal="center" vertical="center" shrinkToFit="1"/>
    </xf>
    <xf numFmtId="0" fontId="37" fillId="6" borderId="69" xfId="0" applyFont="1" applyFill="1" applyBorder="1" applyAlignment="1" applyProtection="1">
      <alignment horizontal="center" vertical="center" shrinkToFit="1"/>
      <protection locked="0"/>
    </xf>
    <xf numFmtId="0" fontId="37" fillId="6" borderId="62" xfId="0" applyFont="1" applyFill="1" applyBorder="1" applyAlignment="1" applyProtection="1">
      <alignment horizontal="center" vertical="center" shrinkToFit="1"/>
      <protection locked="0"/>
    </xf>
    <xf numFmtId="0" fontId="36" fillId="0" borderId="43"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44" xfId="0" applyFont="1" applyBorder="1" applyAlignment="1">
      <alignment horizontal="center" vertical="center" wrapText="1"/>
    </xf>
    <xf numFmtId="0" fontId="37" fillId="4" borderId="62" xfId="0" applyFont="1" applyFill="1" applyBorder="1" applyAlignment="1" applyProtection="1">
      <alignment horizontal="center" vertical="center" shrinkToFit="1"/>
      <protection locked="0"/>
    </xf>
    <xf numFmtId="0" fontId="13" fillId="0" borderId="0" xfId="0" applyFont="1" applyAlignment="1">
      <alignment horizontal="left" vertical="center" wrapText="1"/>
    </xf>
    <xf numFmtId="0" fontId="36" fillId="0" borderId="46" xfId="0" applyFont="1" applyBorder="1" applyAlignment="1">
      <alignment vertical="center" shrinkToFit="1"/>
    </xf>
    <xf numFmtId="0" fontId="36" fillId="0" borderId="52" xfId="0" applyFont="1" applyBorder="1" applyAlignment="1">
      <alignment vertical="center" shrinkToFit="1"/>
    </xf>
    <xf numFmtId="0" fontId="36" fillId="0" borderId="9" xfId="0" applyFont="1" applyBorder="1" applyAlignment="1">
      <alignment vertical="center" shrinkToFit="1"/>
    </xf>
    <xf numFmtId="0" fontId="36" fillId="0" borderId="42" xfId="0" applyFont="1" applyBorder="1" applyAlignment="1">
      <alignment vertical="center" shrinkToFit="1"/>
    </xf>
    <xf numFmtId="0" fontId="36" fillId="0" borderId="48" xfId="0" applyFont="1" applyBorder="1" applyAlignment="1">
      <alignment vertical="center" shrinkToFit="1"/>
    </xf>
    <xf numFmtId="0" fontId="36" fillId="0" borderId="4" xfId="0" applyFont="1" applyBorder="1" applyAlignment="1">
      <alignment vertical="center" shrinkToFit="1"/>
    </xf>
    <xf numFmtId="0" fontId="36" fillId="0" borderId="53" xfId="0" applyFont="1" applyBorder="1" applyAlignment="1">
      <alignment vertical="center" shrinkToFit="1"/>
    </xf>
    <xf numFmtId="0" fontId="36" fillId="0" borderId="52" xfId="0" applyFont="1" applyBorder="1" applyAlignment="1">
      <alignment horizontal="center" vertical="center"/>
    </xf>
    <xf numFmtId="0" fontId="36" fillId="0" borderId="53" xfId="0" applyFont="1" applyBorder="1" applyAlignment="1">
      <alignment horizontal="center" vertical="center"/>
    </xf>
    <xf numFmtId="0" fontId="35" fillId="0" borderId="60" xfId="0" applyFont="1" applyBorder="1" applyAlignment="1">
      <alignment horizontal="distributed" vertical="center" shrinkToFit="1"/>
    </xf>
    <xf numFmtId="0" fontId="20" fillId="0" borderId="0" xfId="2" applyFont="1" applyAlignment="1">
      <alignment wrapText="1"/>
    </xf>
    <xf numFmtId="0" fontId="20" fillId="0" borderId="0" xfId="2" applyFont="1" applyAlignment="1"/>
    <xf numFmtId="0" fontId="20" fillId="0" borderId="21" xfId="2" applyFont="1" applyBorder="1" applyAlignment="1"/>
    <xf numFmtId="0" fontId="20" fillId="0" borderId="91" xfId="2" applyFont="1" applyBorder="1" applyAlignment="1"/>
    <xf numFmtId="0" fontId="20" fillId="0" borderId="97" xfId="2" applyFont="1" applyBorder="1" applyAlignment="1"/>
    <xf numFmtId="0" fontId="15" fillId="0" borderId="106" xfId="2" applyFont="1" applyBorder="1" applyAlignment="1">
      <alignment horizontal="center" vertical="center"/>
    </xf>
    <xf numFmtId="0" fontId="15" fillId="0" borderId="107" xfId="2" applyFont="1" applyBorder="1" applyAlignment="1">
      <alignment horizontal="center" vertical="center"/>
    </xf>
    <xf numFmtId="0" fontId="15" fillId="0" borderId="108" xfId="2" applyFont="1" applyBorder="1" applyAlignment="1">
      <alignment horizontal="center" vertical="center"/>
    </xf>
    <xf numFmtId="0" fontId="15" fillId="0" borderId="20" xfId="2" applyFont="1" applyBorder="1" applyAlignment="1">
      <alignment horizontal="center" vertical="center"/>
    </xf>
    <xf numFmtId="0" fontId="15" fillId="0" borderId="0" xfId="2" applyFont="1" applyAlignment="1">
      <alignment horizontal="center" vertical="center"/>
    </xf>
    <xf numFmtId="0" fontId="15" fillId="0" borderId="17" xfId="2" applyFont="1" applyBorder="1" applyAlignment="1">
      <alignment horizontal="center" vertical="center"/>
    </xf>
    <xf numFmtId="0" fontId="15" fillId="0" borderId="19" xfId="2" applyFont="1" applyBorder="1" applyAlignment="1">
      <alignment horizontal="center" vertical="center"/>
    </xf>
    <xf numFmtId="0" fontId="15" fillId="0" borderId="11" xfId="2" applyFont="1" applyBorder="1" applyAlignment="1">
      <alignment horizontal="center" vertical="center"/>
    </xf>
    <xf numFmtId="0" fontId="15" fillId="0" borderId="109" xfId="2" applyFont="1" applyBorder="1" applyAlignment="1">
      <alignment horizontal="center" vertical="center"/>
    </xf>
    <xf numFmtId="0" fontId="15" fillId="0" borderId="16" xfId="2" applyFont="1" applyBorder="1" applyAlignment="1">
      <alignment horizontal="center" vertical="center"/>
    </xf>
    <xf numFmtId="0" fontId="15" fillId="0" borderId="18" xfId="2" applyFont="1" applyBorder="1" applyAlignment="1">
      <alignment horizontal="center" vertical="center"/>
    </xf>
    <xf numFmtId="0" fontId="15" fillId="0" borderId="109" xfId="2" applyFont="1" applyBorder="1" applyAlignment="1">
      <alignment horizontal="center" vertical="center" shrinkToFit="1"/>
    </xf>
    <xf numFmtId="0" fontId="7" fillId="0" borderId="107" xfId="2" applyBorder="1" applyAlignment="1">
      <alignment horizontal="center" vertical="center" shrinkToFit="1"/>
    </xf>
    <xf numFmtId="0" fontId="7" fillId="0" borderId="110" xfId="2" applyBorder="1" applyAlignment="1">
      <alignment horizontal="center" vertical="center" shrinkToFit="1"/>
    </xf>
    <xf numFmtId="0" fontId="7" fillId="0" borderId="16" xfId="2" applyBorder="1" applyAlignment="1">
      <alignment horizontal="center" vertical="center" shrinkToFit="1"/>
    </xf>
    <xf numFmtId="0" fontId="7" fillId="0" borderId="0" xfId="2" applyAlignment="1">
      <alignment horizontal="center" vertical="center" shrinkToFit="1"/>
    </xf>
    <xf numFmtId="0" fontId="7" fillId="0" borderId="21" xfId="2" applyBorder="1" applyAlignment="1">
      <alignment horizontal="center" vertical="center" shrinkToFit="1"/>
    </xf>
    <xf numFmtId="0" fontId="15" fillId="0" borderId="111" xfId="2" applyFont="1" applyBorder="1" applyAlignment="1">
      <alignment horizontal="center" vertical="center"/>
    </xf>
    <xf numFmtId="0" fontId="15" fillId="0" borderId="112" xfId="2" applyFont="1" applyBorder="1" applyAlignment="1">
      <alignment horizontal="center" vertical="center"/>
    </xf>
    <xf numFmtId="0" fontId="15" fillId="0" borderId="99" xfId="2" applyFont="1" applyBorder="1" applyAlignment="1">
      <alignment horizontal="center" vertical="center" shrinkToFit="1"/>
    </xf>
    <xf numFmtId="0" fontId="15" fillId="0" borderId="100" xfId="2" applyFont="1" applyBorder="1" applyAlignment="1">
      <alignment horizontal="center" vertical="center" shrinkToFit="1"/>
    </xf>
    <xf numFmtId="0" fontId="15" fillId="0" borderId="101" xfId="2" applyFont="1" applyBorder="1" applyAlignment="1">
      <alignment horizontal="center" vertical="center" shrinkToFit="1"/>
    </xf>
    <xf numFmtId="0" fontId="15" fillId="0" borderId="102" xfId="2" applyFont="1" applyBorder="1" applyAlignment="1">
      <alignment horizontal="center" vertical="center"/>
    </xf>
    <xf numFmtId="0" fontId="15" fillId="0" borderId="15" xfId="2" applyFont="1" applyBorder="1" applyAlignment="1">
      <alignment horizontal="center" vertical="center"/>
    </xf>
    <xf numFmtId="0" fontId="15" fillId="0" borderId="103" xfId="2" applyFont="1" applyBorder="1" applyAlignment="1">
      <alignment horizontal="center" vertical="center"/>
    </xf>
    <xf numFmtId="0" fontId="15" fillId="0" borderId="21" xfId="2" applyFont="1" applyBorder="1" applyAlignment="1">
      <alignment horizontal="center" vertical="center"/>
    </xf>
    <xf numFmtId="0" fontId="15" fillId="0" borderId="104" xfId="2" applyFont="1" applyBorder="1" applyAlignment="1">
      <alignment horizontal="center" vertical="center"/>
    </xf>
    <xf numFmtId="0" fontId="15" fillId="0" borderId="105" xfId="2" applyFont="1" applyBorder="1" applyAlignment="1">
      <alignment horizontal="center" vertical="center"/>
    </xf>
    <xf numFmtId="0" fontId="15" fillId="0" borderId="16" xfId="2" applyFont="1" applyBorder="1" applyAlignment="1">
      <alignment horizontal="right" vertical="center"/>
    </xf>
    <xf numFmtId="0" fontId="15" fillId="0" borderId="0" xfId="2" applyFont="1" applyAlignment="1">
      <alignment horizontal="right" vertical="center"/>
    </xf>
    <xf numFmtId="0" fontId="15" fillId="0" borderId="21" xfId="2" applyFont="1" applyBorder="1" applyAlignment="1">
      <alignment horizontal="right" vertical="center"/>
    </xf>
    <xf numFmtId="0" fontId="15" fillId="0" borderId="18" xfId="2" applyFont="1" applyBorder="1" applyAlignment="1">
      <alignment horizontal="right" vertical="center"/>
    </xf>
    <xf numFmtId="0" fontId="15" fillId="0" borderId="19" xfId="2" applyFont="1" applyBorder="1" applyAlignment="1">
      <alignment horizontal="right" vertical="center"/>
    </xf>
    <xf numFmtId="0" fontId="15" fillId="0" borderId="105" xfId="2" applyFont="1" applyBorder="1" applyAlignment="1">
      <alignment horizontal="right" vertical="center"/>
    </xf>
    <xf numFmtId="0" fontId="21" fillId="0" borderId="20" xfId="2" applyFont="1" applyBorder="1" applyAlignment="1">
      <alignment horizontal="center" vertical="center"/>
    </xf>
    <xf numFmtId="0" fontId="21" fillId="0" borderId="0" xfId="2" applyFont="1" applyAlignment="1">
      <alignment horizontal="center" vertical="center"/>
    </xf>
    <xf numFmtId="0" fontId="21" fillId="0" borderId="21" xfId="2" applyFont="1" applyBorder="1" applyAlignment="1">
      <alignment horizontal="center" vertical="center"/>
    </xf>
    <xf numFmtId="0" fontId="15" fillId="0" borderId="0" xfId="0" applyFont="1" applyAlignment="1">
      <alignment horizontal="center" vertical="center" shrinkToFit="1"/>
    </xf>
    <xf numFmtId="0" fontId="9" fillId="0" borderId="0" xfId="0" applyFont="1" applyAlignment="1">
      <alignment horizontal="center" vertical="center" shrinkToFit="1"/>
    </xf>
    <xf numFmtId="0" fontId="15" fillId="0" borderId="20" xfId="2" applyFont="1" applyBorder="1" applyAlignment="1">
      <alignment horizontal="left" vertical="center"/>
    </xf>
    <xf numFmtId="0" fontId="19" fillId="0" borderId="0" xfId="2" applyFont="1" applyAlignment="1">
      <alignment horizontal="left" vertical="center"/>
    </xf>
    <xf numFmtId="0" fontId="19" fillId="0" borderId="21" xfId="2" applyFont="1" applyBorder="1" applyAlignment="1">
      <alignment horizontal="left" vertical="center"/>
    </xf>
    <xf numFmtId="0" fontId="19" fillId="0" borderId="20" xfId="2" applyFont="1" applyBorder="1" applyAlignment="1">
      <alignment horizontal="left" vertical="center"/>
    </xf>
    <xf numFmtId="0" fontId="15" fillId="0" borderId="98" xfId="2" applyFont="1" applyBorder="1" applyAlignment="1">
      <alignment horizontal="center" vertical="center"/>
    </xf>
    <xf numFmtId="0" fontId="15" fillId="0" borderId="91" xfId="2" applyFont="1" applyBorder="1" applyAlignment="1">
      <alignment horizontal="center" vertical="center"/>
    </xf>
    <xf numFmtId="0" fontId="20" fillId="0" borderId="0" xfId="1" applyFont="1" applyAlignment="1">
      <alignment horizontal="center" vertical="center"/>
    </xf>
    <xf numFmtId="0" fontId="9" fillId="0" borderId="0" xfId="2" applyFont="1" applyAlignment="1">
      <alignment horizontal="center" vertical="center"/>
    </xf>
    <xf numFmtId="49" fontId="14" fillId="0" borderId="0" xfId="2" applyNumberFormat="1" applyFont="1" applyAlignment="1">
      <alignment horizontal="center" vertical="center"/>
    </xf>
    <xf numFmtId="0" fontId="14" fillId="0" borderId="0" xfId="2" applyFont="1" applyAlignment="1">
      <alignment horizontal="center" vertical="center"/>
    </xf>
    <xf numFmtId="0" fontId="15" fillId="0" borderId="0" xfId="0" applyFont="1">
      <alignment vertical="center"/>
    </xf>
    <xf numFmtId="0" fontId="7" fillId="0" borderId="0" xfId="2">
      <alignment vertical="center"/>
    </xf>
    <xf numFmtId="0" fontId="7" fillId="0" borderId="21" xfId="2" applyBorder="1">
      <alignment vertical="center"/>
    </xf>
    <xf numFmtId="0" fontId="7" fillId="0" borderId="91" xfId="2" applyBorder="1">
      <alignment vertical="center"/>
    </xf>
    <xf numFmtId="0" fontId="7" fillId="0" borderId="97" xfId="2" applyBorder="1">
      <alignment vertical="center"/>
    </xf>
    <xf numFmtId="0" fontId="20" fillId="0" borderId="0" xfId="2" applyFont="1" applyAlignment="1">
      <alignment horizontal="distributed" vertical="center"/>
    </xf>
    <xf numFmtId="0" fontId="11" fillId="0" borderId="0" xfId="2" applyFont="1" applyAlignment="1">
      <alignment horizontal="distributed" vertical="center" wrapText="1"/>
    </xf>
    <xf numFmtId="0" fontId="7" fillId="0" borderId="0" xfId="2" applyAlignment="1">
      <alignment horizontal="distributed" vertical="center"/>
    </xf>
    <xf numFmtId="49" fontId="14" fillId="0" borderId="0" xfId="2" applyNumberFormat="1" applyFont="1" applyAlignment="1">
      <alignment horizontal="center" vertical="center" shrinkToFit="1"/>
    </xf>
    <xf numFmtId="0" fontId="14" fillId="0" borderId="0" xfId="2" applyFont="1" applyAlignment="1">
      <alignment horizontal="center" vertical="center" shrinkToFit="1"/>
    </xf>
    <xf numFmtId="0" fontId="11" fillId="0" borderId="0" xfId="2" applyFont="1" applyAlignment="1">
      <alignment horizontal="distributed" vertical="center"/>
    </xf>
    <xf numFmtId="0" fontId="14" fillId="0" borderId="0" xfId="2" applyFont="1" applyAlignment="1">
      <alignment horizontal="left" vertical="center" shrinkToFit="1"/>
    </xf>
    <xf numFmtId="0" fontId="14" fillId="0" borderId="0" xfId="2" applyFont="1" applyAlignment="1">
      <alignment horizontal="left" vertical="center"/>
    </xf>
    <xf numFmtId="0" fontId="20" fillId="0" borderId="0" xfId="0" applyFont="1" applyAlignment="1">
      <alignment horizontal="left" vertical="center"/>
    </xf>
    <xf numFmtId="0" fontId="20" fillId="0" borderId="19" xfId="0" applyFont="1" applyBorder="1" applyAlignment="1">
      <alignment horizontal="center" vertical="center"/>
    </xf>
    <xf numFmtId="0" fontId="20" fillId="0" borderId="13" xfId="1" applyFont="1" applyBorder="1" applyAlignment="1">
      <alignment horizontal="center" vertical="center"/>
    </xf>
    <xf numFmtId="0" fontId="20" fillId="0" borderId="15" xfId="0" applyFont="1" applyBorder="1" applyAlignment="1">
      <alignment horizontal="center" vertical="center"/>
    </xf>
    <xf numFmtId="0" fontId="20" fillId="0" borderId="14" xfId="2" applyFont="1" applyBorder="1" applyAlignment="1">
      <alignment horizontal="center" vertical="center"/>
    </xf>
    <xf numFmtId="0" fontId="20" fillId="0" borderId="18" xfId="0" applyFont="1" applyBorder="1" applyAlignment="1">
      <alignment horizontal="center" vertical="center"/>
    </xf>
    <xf numFmtId="0" fontId="20" fillId="0" borderId="11" xfId="1" applyFont="1" applyBorder="1" applyAlignment="1">
      <alignment horizontal="center" vertical="center"/>
    </xf>
    <xf numFmtId="0" fontId="20" fillId="0" borderId="13" xfId="2" applyFont="1" applyBorder="1" applyAlignment="1">
      <alignment horizontal="right" vertical="center"/>
    </xf>
    <xf numFmtId="0" fontId="20" fillId="0" borderId="15" xfId="2" applyFont="1" applyBorder="1" applyAlignment="1">
      <alignment horizontal="right" vertical="center"/>
    </xf>
    <xf numFmtId="0" fontId="20" fillId="0" borderId="18" xfId="2" applyFont="1" applyBorder="1" applyAlignment="1">
      <alignment horizontal="right" vertical="center"/>
    </xf>
    <xf numFmtId="0" fontId="20" fillId="0" borderId="19" xfId="2" applyFont="1" applyBorder="1" applyAlignment="1">
      <alignment horizontal="right" vertical="center"/>
    </xf>
    <xf numFmtId="0" fontId="20" fillId="0" borderId="15" xfId="0" applyFont="1" applyBorder="1" applyAlignment="1">
      <alignment horizontal="left" vertical="center"/>
    </xf>
    <xf numFmtId="0" fontId="20" fillId="0" borderId="14" xfId="0" applyFont="1" applyBorder="1" applyAlignment="1">
      <alignment horizontal="left" vertical="center"/>
    </xf>
    <xf numFmtId="0" fontId="20" fillId="0" borderId="19" xfId="0" applyFont="1" applyBorder="1" applyAlignment="1">
      <alignment horizontal="left" vertical="center"/>
    </xf>
    <xf numFmtId="0" fontId="20" fillId="0" borderId="11" xfId="2" applyFont="1" applyBorder="1" applyAlignment="1">
      <alignment horizontal="left" vertical="center"/>
    </xf>
    <xf numFmtId="49" fontId="20" fillId="0" borderId="13" xfId="2" applyNumberFormat="1" applyFont="1" applyBorder="1" applyAlignment="1">
      <alignment horizontal="center" vertical="center"/>
    </xf>
    <xf numFmtId="0" fontId="20" fillId="0" borderId="94" xfId="2" applyFont="1" applyBorder="1">
      <alignment vertical="center"/>
    </xf>
    <xf numFmtId="0" fontId="20" fillId="0" borderId="95" xfId="2" applyFont="1" applyBorder="1">
      <alignment vertical="center"/>
    </xf>
    <xf numFmtId="0" fontId="20" fillId="0" borderId="96" xfId="2" applyFont="1" applyBorder="1">
      <alignment vertical="center"/>
    </xf>
    <xf numFmtId="0" fontId="20" fillId="0" borderId="92" xfId="2" applyFont="1" applyBorder="1" applyAlignment="1">
      <alignment horizontal="left" vertical="center"/>
    </xf>
    <xf numFmtId="0" fontId="20" fillId="0" borderId="0" xfId="2" applyFont="1" applyAlignment="1">
      <alignment horizontal="center" vertical="center" shrinkToFit="1"/>
    </xf>
    <xf numFmtId="0" fontId="20" fillId="0" borderId="93" xfId="2" applyFont="1" applyBorder="1" applyAlignment="1">
      <alignment horizontal="center" vertical="center"/>
    </xf>
    <xf numFmtId="0" fontId="20" fillId="0" borderId="93" xfId="2" applyFont="1" applyBorder="1" applyAlignment="1">
      <alignment horizontal="center" vertical="center" shrinkToFit="1"/>
    </xf>
    <xf numFmtId="0" fontId="20" fillId="0" borderId="93" xfId="2" applyFont="1" applyBorder="1" applyAlignment="1">
      <alignment horizontal="distributed" vertical="center"/>
    </xf>
    <xf numFmtId="0" fontId="7" fillId="0" borderId="93" xfId="2" applyBorder="1" applyAlignment="1">
      <alignment horizontal="distributed" vertical="center"/>
    </xf>
    <xf numFmtId="0" fontId="20" fillId="0" borderId="92" xfId="2" applyFont="1" applyBorder="1" applyAlignment="1">
      <alignment horizontal="center" vertical="center"/>
    </xf>
    <xf numFmtId="0" fontId="15" fillId="0" borderId="0" xfId="0" applyFont="1" applyAlignment="1">
      <alignment horizontal="distributed" vertical="center"/>
    </xf>
    <xf numFmtId="0" fontId="19" fillId="0" borderId="0" xfId="2" applyFont="1" applyAlignment="1">
      <alignment horizontal="distributed" vertical="center"/>
    </xf>
    <xf numFmtId="58" fontId="13" fillId="0" borderId="0" xfId="2" applyNumberFormat="1" applyFont="1" applyAlignment="1">
      <alignment horizontal="right" vertical="center"/>
    </xf>
    <xf numFmtId="0" fontId="13" fillId="0" borderId="0" xfId="2" applyFont="1" applyAlignment="1">
      <alignment horizontal="right" vertical="center"/>
    </xf>
    <xf numFmtId="0" fontId="19" fillId="0" borderId="0" xfId="2" applyFont="1" applyAlignment="1">
      <alignment horizontal="center" vertical="center"/>
    </xf>
    <xf numFmtId="0" fontId="13" fillId="0" borderId="19" xfId="2" applyFont="1" applyBorder="1" applyAlignment="1">
      <alignment horizontal="left" vertical="center" wrapText="1"/>
    </xf>
    <xf numFmtId="0" fontId="13" fillId="0" borderId="1" xfId="2" applyFont="1" applyBorder="1" applyAlignment="1">
      <alignment horizontal="center" vertical="center" wrapText="1"/>
    </xf>
    <xf numFmtId="0" fontId="13" fillId="0" borderId="1" xfId="0" applyFont="1" applyBorder="1" applyAlignment="1">
      <alignment horizontal="justify" vertical="center" wrapText="1"/>
    </xf>
    <xf numFmtId="0" fontId="7" fillId="0" borderId="1" xfId="0" applyFont="1" applyBorder="1" applyAlignment="1">
      <alignment vertical="center" wrapText="1"/>
    </xf>
    <xf numFmtId="0" fontId="13" fillId="0" borderId="1" xfId="0" applyFont="1" applyBorder="1" applyAlignment="1">
      <alignment horizontal="left" vertical="center" wrapText="1"/>
    </xf>
    <xf numFmtId="0" fontId="13" fillId="0" borderId="22" xfId="2" applyFont="1" applyBorder="1" applyAlignment="1">
      <alignment horizontal="left" vertical="center"/>
    </xf>
    <xf numFmtId="0" fontId="13" fillId="0" borderId="23" xfId="2" applyFont="1" applyBorder="1" applyAlignment="1">
      <alignment horizontal="left" vertical="center"/>
    </xf>
    <xf numFmtId="0" fontId="13" fillId="0" borderId="24" xfId="2" applyFont="1" applyBorder="1" applyAlignment="1">
      <alignment horizontal="left" vertical="center"/>
    </xf>
    <xf numFmtId="0" fontId="13" fillId="0" borderId="88" xfId="2" applyFont="1" applyBorder="1" applyAlignment="1">
      <alignment horizontal="center" vertical="center" wrapText="1"/>
    </xf>
    <xf numFmtId="0" fontId="13" fillId="0" borderId="89" xfId="2" applyFont="1" applyBorder="1" applyAlignment="1">
      <alignment horizontal="center" vertical="center" wrapText="1"/>
    </xf>
    <xf numFmtId="0" fontId="13" fillId="0" borderId="12" xfId="2" applyFont="1" applyBorder="1" applyAlignment="1">
      <alignment horizontal="center" vertical="center" wrapText="1"/>
    </xf>
    <xf numFmtId="0" fontId="13" fillId="0" borderId="88" xfId="2" applyFont="1" applyBorder="1" applyAlignment="1">
      <alignment horizontal="left" vertical="center" wrapText="1"/>
    </xf>
    <xf numFmtId="0" fontId="13" fillId="0" borderId="12" xfId="2" applyFont="1" applyBorder="1" applyAlignment="1">
      <alignment horizontal="left" vertical="center" wrapText="1"/>
    </xf>
    <xf numFmtId="0" fontId="99" fillId="0" borderId="0" xfId="9" applyFont="1">
      <alignment vertical="center"/>
    </xf>
    <xf numFmtId="0" fontId="95" fillId="0" borderId="0" xfId="9" applyFont="1" applyAlignment="1" applyProtection="1">
      <alignment horizontal="center"/>
      <protection locked="0"/>
    </xf>
    <xf numFmtId="0" fontId="98" fillId="0" borderId="0" xfId="9" applyFont="1" applyAlignment="1">
      <alignment horizontal="center" shrinkToFit="1"/>
    </xf>
    <xf numFmtId="0" fontId="95" fillId="0" borderId="137" xfId="9" applyFont="1" applyBorder="1" applyAlignment="1" applyProtection="1">
      <alignment horizontal="center" vertical="center"/>
      <protection locked="0"/>
    </xf>
    <xf numFmtId="0" fontId="95" fillId="0" borderId="0" xfId="9" applyFont="1" applyAlignment="1" applyProtection="1">
      <alignment horizontal="center" vertical="center"/>
      <protection locked="0"/>
    </xf>
    <xf numFmtId="0" fontId="95" fillId="0" borderId="154" xfId="9" applyFont="1" applyBorder="1" applyAlignment="1" applyProtection="1">
      <alignment horizontal="center" vertical="center"/>
      <protection locked="0"/>
    </xf>
    <xf numFmtId="0" fontId="95" fillId="0" borderId="139" xfId="9" applyFont="1" applyBorder="1" applyAlignment="1" applyProtection="1">
      <alignment horizontal="center" vertical="center"/>
      <protection locked="0"/>
    </xf>
    <xf numFmtId="0" fontId="95" fillId="0" borderId="136" xfId="9" applyFont="1" applyBorder="1" applyAlignment="1" applyProtection="1">
      <alignment horizontal="center" vertical="center"/>
      <protection locked="0"/>
    </xf>
    <xf numFmtId="0" fontId="95" fillId="0" borderId="140" xfId="9" applyFont="1" applyBorder="1" applyAlignment="1" applyProtection="1">
      <alignment horizontal="center" vertical="center"/>
      <protection locked="0"/>
    </xf>
    <xf numFmtId="0" fontId="99" fillId="0" borderId="150" xfId="9" applyFont="1" applyBorder="1" applyAlignment="1">
      <alignment horizontal="left" vertical="center"/>
    </xf>
    <xf numFmtId="0" fontId="99" fillId="0" borderId="141" xfId="9" applyFont="1" applyBorder="1" applyAlignment="1">
      <alignment horizontal="left" vertical="center"/>
    </xf>
    <xf numFmtId="0" fontId="99" fillId="0" borderId="153" xfId="9" applyFont="1" applyBorder="1" applyAlignment="1">
      <alignment horizontal="left" vertical="center"/>
    </xf>
    <xf numFmtId="0" fontId="99" fillId="0" borderId="137" xfId="9" applyFont="1" applyBorder="1" applyAlignment="1" applyProtection="1">
      <alignment horizontal="center" vertical="center"/>
      <protection locked="0"/>
    </xf>
    <xf numFmtId="0" fontId="99" fillId="0" borderId="0" xfId="9" applyFont="1" applyAlignment="1" applyProtection="1">
      <alignment horizontal="center" vertical="center"/>
      <protection locked="0"/>
    </xf>
    <xf numFmtId="0" fontId="99" fillId="0" borderId="139" xfId="9" applyFont="1" applyBorder="1" applyAlignment="1" applyProtection="1">
      <alignment horizontal="center" vertical="center"/>
      <protection locked="0"/>
    </xf>
    <xf numFmtId="0" fontId="99" fillId="0" borderId="136" xfId="9" applyFont="1" applyBorder="1" applyAlignment="1" applyProtection="1">
      <alignment horizontal="center" vertical="center"/>
      <protection locked="0"/>
    </xf>
    <xf numFmtId="0" fontId="99" fillId="0" borderId="0" xfId="9" applyFont="1" applyAlignment="1">
      <alignment horizontal="center" vertical="center"/>
    </xf>
    <xf numFmtId="0" fontId="99" fillId="0" borderId="136" xfId="9" applyFont="1" applyBorder="1" applyAlignment="1">
      <alignment horizontal="center" vertical="center"/>
    </xf>
    <xf numFmtId="0" fontId="101" fillId="0" borderId="168" xfId="9" applyFont="1" applyBorder="1" applyAlignment="1">
      <alignment horizontal="center" vertical="top"/>
    </xf>
    <xf numFmtId="0" fontId="99" fillId="0" borderId="0" xfId="9" applyFont="1" applyAlignment="1">
      <alignment vertical="top" wrapText="1"/>
    </xf>
    <xf numFmtId="0" fontId="99" fillId="0" borderId="169" xfId="9" applyFont="1" applyBorder="1" applyAlignment="1">
      <alignment vertical="top" wrapText="1"/>
    </xf>
    <xf numFmtId="0" fontId="99" fillId="0" borderId="150" xfId="9" applyFont="1" applyBorder="1" applyAlignment="1">
      <alignment horizontal="center" vertical="center"/>
    </xf>
    <xf numFmtId="0" fontId="99" fillId="0" borderId="141" xfId="9" applyFont="1" applyBorder="1" applyAlignment="1">
      <alignment horizontal="center" vertical="center"/>
    </xf>
    <xf numFmtId="0" fontId="99" fillId="0" borderId="141" xfId="9" applyFont="1" applyBorder="1" applyAlignment="1" applyProtection="1">
      <alignment horizontal="left" vertical="center"/>
      <protection locked="0"/>
    </xf>
    <xf numFmtId="0" fontId="99" fillId="0" borderId="153" xfId="9" applyFont="1" applyBorder="1" applyAlignment="1" applyProtection="1">
      <alignment horizontal="left" vertical="center"/>
      <protection locked="0"/>
    </xf>
    <xf numFmtId="0" fontId="95" fillId="0" borderId="137" xfId="9" applyFont="1" applyBorder="1" applyAlignment="1" applyProtection="1">
      <alignment horizontal="left" vertical="center"/>
      <protection locked="0"/>
    </xf>
    <xf numFmtId="0" fontId="95" fillId="0" borderId="0" xfId="9" applyFont="1" applyAlignment="1" applyProtection="1">
      <alignment horizontal="left" vertical="center"/>
      <protection locked="0"/>
    </xf>
    <xf numFmtId="0" fontId="95" fillId="0" borderId="154" xfId="9" applyFont="1" applyBorder="1" applyAlignment="1" applyProtection="1">
      <alignment horizontal="left" vertical="center"/>
      <protection locked="0"/>
    </xf>
    <xf numFmtId="0" fontId="95" fillId="0" borderId="139" xfId="9" applyFont="1" applyBorder="1" applyAlignment="1" applyProtection="1">
      <alignment horizontal="left" vertical="center"/>
      <protection locked="0"/>
    </xf>
    <xf numFmtId="0" fontId="95" fillId="0" borderId="136" xfId="9" applyFont="1" applyBorder="1" applyAlignment="1" applyProtection="1">
      <alignment horizontal="left" vertical="center"/>
      <protection locked="0"/>
    </xf>
    <xf numFmtId="0" fontId="95" fillId="0" borderId="140" xfId="9" applyFont="1" applyBorder="1" applyAlignment="1" applyProtection="1">
      <alignment horizontal="left" vertical="center"/>
      <protection locked="0"/>
    </xf>
    <xf numFmtId="0" fontId="99" fillId="0" borderId="166" xfId="9" applyFont="1" applyBorder="1" applyAlignment="1">
      <alignment vertical="top" wrapText="1"/>
    </xf>
    <xf numFmtId="0" fontId="99" fillId="0" borderId="167" xfId="9" applyFont="1" applyBorder="1" applyAlignment="1">
      <alignment vertical="top" wrapText="1"/>
    </xf>
    <xf numFmtId="0" fontId="3" fillId="0" borderId="0" xfId="9" applyAlignment="1">
      <alignment vertical="top" wrapText="1"/>
    </xf>
    <xf numFmtId="0" fontId="3" fillId="0" borderId="169" xfId="9" applyBorder="1" applyAlignment="1">
      <alignment vertical="top" wrapText="1"/>
    </xf>
    <xf numFmtId="0" fontId="95" fillId="0" borderId="171" xfId="9" applyFont="1" applyBorder="1" applyAlignment="1">
      <alignment horizontal="right" vertical="center"/>
    </xf>
    <xf numFmtId="0" fontId="95" fillId="0" borderId="172" xfId="9" applyFont="1" applyBorder="1" applyAlignment="1">
      <alignment horizontal="right" vertical="center"/>
    </xf>
    <xf numFmtId="0" fontId="13" fillId="0" borderId="88" xfId="0" applyFont="1" applyBorder="1" applyAlignment="1">
      <alignment horizontal="center" vertical="center"/>
    </xf>
    <xf numFmtId="0" fontId="27" fillId="0" borderId="89" xfId="0" applyFont="1" applyBorder="1" applyAlignment="1">
      <alignment horizontal="center" vertical="center"/>
    </xf>
    <xf numFmtId="0" fontId="27"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0" xfId="2" applyFont="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15"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1" fillId="0" borderId="11" xfId="0" applyFont="1" applyBorder="1" applyAlignment="1">
      <alignment horizontal="center" vertical="center"/>
    </xf>
    <xf numFmtId="0" fontId="11" fillId="0" borderId="88" xfId="0" applyFont="1" applyBorder="1">
      <alignment vertical="center"/>
    </xf>
    <xf numFmtId="0" fontId="7" fillId="0" borderId="89" xfId="1" applyBorder="1">
      <alignment vertical="center"/>
    </xf>
    <xf numFmtId="0" fontId="7" fillId="0" borderId="12" xfId="1" applyBorder="1">
      <alignment vertical="center"/>
    </xf>
    <xf numFmtId="0" fontId="7" fillId="0" borderId="88" xfId="1" applyBorder="1">
      <alignment vertical="center"/>
    </xf>
    <xf numFmtId="0" fontId="13" fillId="0" borderId="89"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5" xfId="1" applyFont="1" applyBorder="1" applyAlignment="1">
      <alignment horizontal="center" vertical="center"/>
    </xf>
    <xf numFmtId="0" fontId="13" fillId="0" borderId="14" xfId="1" applyFont="1" applyBorder="1" applyAlignment="1">
      <alignment horizontal="center" vertical="center"/>
    </xf>
    <xf numFmtId="0" fontId="13" fillId="0" borderId="16" xfId="0" applyFont="1" applyBorder="1" applyAlignment="1">
      <alignment horizontal="center" vertical="center"/>
    </xf>
    <xf numFmtId="0" fontId="13" fillId="0" borderId="0" xfId="2" applyFont="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11" xfId="0" applyFont="1" applyBorder="1" applyAlignment="1">
      <alignment horizontal="center" vertical="center"/>
    </xf>
    <xf numFmtId="0" fontId="32" fillId="0" borderId="0" xfId="0" applyFont="1" applyAlignment="1">
      <alignment horizontal="center" vertical="center" wrapText="1"/>
    </xf>
    <xf numFmtId="0" fontId="15" fillId="0" borderId="0" xfId="2" applyFont="1" applyAlignment="1">
      <alignment horizontal="left" vertical="center"/>
    </xf>
    <xf numFmtId="0" fontId="26" fillId="0" borderId="0" xfId="0" applyFont="1">
      <alignment vertical="center"/>
    </xf>
    <xf numFmtId="0" fontId="76" fillId="0" borderId="0" xfId="2" applyFont="1" applyAlignment="1">
      <alignment horizontal="left" vertical="center"/>
    </xf>
    <xf numFmtId="0" fontId="9" fillId="0" borderId="0" xfId="0" applyFont="1" applyAlignment="1" applyProtection="1">
      <alignment horizontal="center" vertical="center" shrinkToFit="1"/>
      <protection locked="0"/>
    </xf>
    <xf numFmtId="0" fontId="20" fillId="0" borderId="0" xfId="2" applyFont="1">
      <alignment vertical="center"/>
    </xf>
    <xf numFmtId="0" fontId="20" fillId="0" borderId="127" xfId="0" applyFont="1" applyBorder="1">
      <alignment vertical="center"/>
    </xf>
    <xf numFmtId="0" fontId="20" fillId="0" borderId="16" xfId="0" applyFont="1" applyBorder="1">
      <alignment vertical="center"/>
    </xf>
    <xf numFmtId="0" fontId="20" fillId="0" borderId="133" xfId="0" applyFont="1" applyBorder="1">
      <alignment vertical="center"/>
    </xf>
    <xf numFmtId="0" fontId="20" fillId="0" borderId="129" xfId="0" applyFont="1" applyBorder="1" applyAlignment="1">
      <alignment horizontal="center" vertical="center"/>
    </xf>
    <xf numFmtId="0" fontId="13" fillId="0" borderId="88" xfId="0" applyFont="1" applyBorder="1" applyAlignment="1">
      <alignment horizontal="center" vertical="center" shrinkToFit="1"/>
    </xf>
    <xf numFmtId="0" fontId="13" fillId="0" borderId="89" xfId="0" applyFont="1" applyBorder="1" applyAlignment="1">
      <alignment horizontal="center" vertical="center" shrinkToFit="1"/>
    </xf>
    <xf numFmtId="0" fontId="13" fillId="0" borderId="88" xfId="0" applyFont="1" applyBorder="1" applyAlignment="1" applyProtection="1">
      <alignment horizontal="left" vertical="center" shrinkToFit="1"/>
      <protection locked="0"/>
    </xf>
    <xf numFmtId="0" fontId="13" fillId="0" borderId="89" xfId="0" applyFont="1" applyBorder="1" applyAlignment="1" applyProtection="1">
      <alignment horizontal="left" vertical="center" shrinkToFit="1"/>
      <protection locked="0"/>
    </xf>
    <xf numFmtId="0" fontId="13" fillId="0" borderId="12" xfId="0" applyFont="1" applyBorder="1" applyAlignment="1" applyProtection="1">
      <alignment horizontal="left" vertical="center" shrinkToFit="1"/>
      <protection locked="0"/>
    </xf>
    <xf numFmtId="0" fontId="15" fillId="0" borderId="19" xfId="0" applyFont="1" applyBorder="1" applyAlignment="1">
      <alignment horizontal="distributed" vertical="center"/>
    </xf>
    <xf numFmtId="0" fontId="20" fillId="0" borderId="128" xfId="0" applyFont="1" applyBorder="1" applyAlignment="1">
      <alignment horizontal="center" vertical="center"/>
    </xf>
    <xf numFmtId="0" fontId="20" fillId="0" borderId="131" xfId="0" applyFont="1" applyBorder="1" applyAlignment="1">
      <alignment horizontal="center" vertical="center"/>
    </xf>
    <xf numFmtId="0" fontId="15" fillId="0" borderId="13" xfId="0" applyFont="1" applyBorder="1" applyAlignment="1" applyProtection="1">
      <alignment horizontal="left" vertical="center" shrinkToFit="1"/>
      <protection locked="0"/>
    </xf>
    <xf numFmtId="0" fontId="15" fillId="0" borderId="15" xfId="0" applyFont="1" applyBorder="1" applyAlignment="1" applyProtection="1">
      <alignment horizontal="left" vertical="center" shrinkToFit="1"/>
      <protection locked="0"/>
    </xf>
    <xf numFmtId="0" fontId="15" fillId="0" borderId="14"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0" xfId="0" applyFont="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15" fillId="0" borderId="18" xfId="0" applyFont="1" applyBorder="1" applyAlignment="1" applyProtection="1">
      <alignment horizontal="left" vertical="center" shrinkToFit="1"/>
      <protection locked="0"/>
    </xf>
    <xf numFmtId="0" fontId="15" fillId="0" borderId="19" xfId="0" applyFont="1" applyBorder="1" applyAlignment="1" applyProtection="1">
      <alignment horizontal="left" vertical="center" shrinkToFit="1"/>
      <protection locked="0"/>
    </xf>
    <xf numFmtId="0" fontId="15" fillId="0" borderId="11" xfId="0" applyFont="1" applyBorder="1" applyAlignment="1" applyProtection="1">
      <alignment horizontal="left" vertical="center" shrinkToFit="1"/>
      <protection locked="0"/>
    </xf>
    <xf numFmtId="0" fontId="20" fillId="0" borderId="13" xfId="0" applyFont="1" applyBorder="1" applyAlignment="1">
      <alignment horizontal="distributed" vertical="center" wrapText="1"/>
    </xf>
    <xf numFmtId="0" fontId="20" fillId="0" borderId="15" xfId="0" applyFont="1" applyBorder="1" applyAlignment="1">
      <alignment horizontal="distributed" vertical="center" wrapText="1"/>
    </xf>
    <xf numFmtId="0" fontId="20" fillId="0" borderId="14" xfId="0" applyFont="1" applyBorder="1" applyAlignment="1">
      <alignment horizontal="distributed" vertical="center" wrapText="1"/>
    </xf>
    <xf numFmtId="0" fontId="20" fillId="0" borderId="16" xfId="0" applyFont="1" applyBorder="1" applyAlignment="1">
      <alignment horizontal="distributed" vertical="center" wrapText="1"/>
    </xf>
    <xf numFmtId="0" fontId="20" fillId="0" borderId="0" xfId="0" applyFont="1" applyAlignment="1">
      <alignment horizontal="distributed" vertical="center" wrapText="1"/>
    </xf>
    <xf numFmtId="0" fontId="20" fillId="0" borderId="17" xfId="0" applyFont="1" applyBorder="1" applyAlignment="1">
      <alignment horizontal="distributed" vertical="center" wrapText="1"/>
    </xf>
    <xf numFmtId="0" fontId="15" fillId="0" borderId="127" xfId="0" applyFont="1" applyBorder="1" applyAlignment="1" applyProtection="1">
      <alignment horizontal="center" vertical="center"/>
      <protection locked="0"/>
    </xf>
    <xf numFmtId="0" fontId="15" fillId="0" borderId="129"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7" fillId="0" borderId="15" xfId="0" applyFont="1" applyBorder="1" applyProtection="1">
      <alignment vertical="center"/>
      <protection locked="0"/>
    </xf>
    <xf numFmtId="0" fontId="7" fillId="0" borderId="0" xfId="0" applyFont="1" applyProtection="1">
      <alignment vertical="center"/>
      <protection locked="0"/>
    </xf>
    <xf numFmtId="0" fontId="26" fillId="0" borderId="15" xfId="0" applyFont="1" applyBorder="1">
      <alignment vertical="center"/>
    </xf>
    <xf numFmtId="0" fontId="20" fillId="0" borderId="18" xfId="0" applyFont="1" applyBorder="1" applyAlignment="1">
      <alignment horizontal="distributed" vertical="center" wrapText="1"/>
    </xf>
    <xf numFmtId="0" fontId="20" fillId="0" borderId="19" xfId="0" applyFont="1" applyBorder="1" applyAlignment="1">
      <alignment horizontal="distributed" vertical="center" wrapText="1"/>
    </xf>
    <xf numFmtId="0" fontId="20" fillId="0" borderId="11" xfId="0" applyFont="1" applyBorder="1" applyAlignment="1">
      <alignment horizontal="distributed" vertical="center" wrapText="1"/>
    </xf>
    <xf numFmtId="0" fontId="15" fillId="0" borderId="17"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20" fillId="0" borderId="130" xfId="0" applyFont="1" applyBorder="1" applyAlignment="1">
      <alignment horizontal="center" vertical="center"/>
    </xf>
    <xf numFmtId="0" fontId="13" fillId="7" borderId="88" xfId="0" applyFont="1" applyFill="1" applyBorder="1" applyAlignment="1" applyProtection="1">
      <alignment horizontal="left" vertical="center" shrinkToFit="1"/>
      <protection locked="0"/>
    </xf>
    <xf numFmtId="0" fontId="13" fillId="7" borderId="89" xfId="0" applyFont="1" applyFill="1" applyBorder="1" applyAlignment="1" applyProtection="1">
      <alignment horizontal="left" vertical="center" shrinkToFit="1"/>
      <protection locked="0"/>
    </xf>
    <xf numFmtId="0" fontId="13" fillId="7" borderId="12" xfId="0" applyFont="1" applyFill="1" applyBorder="1" applyAlignment="1" applyProtection="1">
      <alignment horizontal="left" vertical="center" shrinkToFit="1"/>
      <protection locked="0"/>
    </xf>
    <xf numFmtId="0" fontId="20" fillId="0" borderId="0" xfId="0" applyFont="1" applyAlignment="1">
      <alignment horizontal="distributed" wrapText="1"/>
    </xf>
    <xf numFmtId="49" fontId="20" fillId="0" borderId="15" xfId="0" applyNumberFormat="1"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49" fontId="15" fillId="0" borderId="0" xfId="0" applyNumberFormat="1"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15" fillId="0" borderId="17" xfId="0" applyFont="1" applyBorder="1" applyAlignment="1" applyProtection="1">
      <alignment horizontal="center" vertical="center" shrinkToFit="1"/>
      <protection locked="0"/>
    </xf>
    <xf numFmtId="0" fontId="20" fillId="0" borderId="0" xfId="0" applyFont="1" applyAlignment="1">
      <alignment horizontal="distributed" vertical="top"/>
    </xf>
    <xf numFmtId="0" fontId="20" fillId="0" borderId="19" xfId="0" applyFont="1" applyBorder="1" applyAlignment="1">
      <alignment horizontal="distributed" vertical="top"/>
    </xf>
    <xf numFmtId="0" fontId="15" fillId="0" borderId="19"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5" fillId="0" borderId="0" xfId="0" applyFont="1" applyAlignment="1">
      <alignment horizontal="distributed" vertical="center" wrapText="1"/>
    </xf>
    <xf numFmtId="49" fontId="20" fillId="0" borderId="15" xfId="0" applyNumberFormat="1" applyFont="1" applyBorder="1" applyAlignment="1">
      <alignment horizontal="center" vertical="center"/>
    </xf>
    <xf numFmtId="0" fontId="15" fillId="0" borderId="0" xfId="0" applyFont="1" applyAlignment="1">
      <alignment horizontal="left" vertical="center" shrinkToFit="1"/>
    </xf>
    <xf numFmtId="0" fontId="15" fillId="0" borderId="15" xfId="0" applyFont="1" applyBorder="1" applyAlignment="1">
      <alignment horizontal="distributed" vertical="center"/>
    </xf>
    <xf numFmtId="49" fontId="15" fillId="0" borderId="13" xfId="0" applyNumberFormat="1" applyFont="1" applyBorder="1" applyAlignment="1" applyProtection="1">
      <alignment horizontal="center" vertical="center" shrinkToFit="1"/>
      <protection locked="0"/>
    </xf>
    <xf numFmtId="0" fontId="15" fillId="0" borderId="15" xfId="0" applyFont="1" applyBorder="1" applyAlignment="1" applyProtection="1">
      <alignment horizontal="center" vertical="center" shrinkToFit="1"/>
      <protection locked="0"/>
    </xf>
    <xf numFmtId="0" fontId="15" fillId="0" borderId="18" xfId="0" applyFont="1" applyBorder="1" applyAlignment="1" applyProtection="1">
      <alignment horizontal="center" vertical="center" shrinkToFit="1"/>
      <protection locked="0"/>
    </xf>
    <xf numFmtId="176" fontId="15" fillId="0" borderId="13" xfId="0" applyNumberFormat="1" applyFont="1" applyBorder="1" applyAlignment="1" applyProtection="1">
      <alignment horizontal="center" vertical="center" shrinkToFit="1"/>
      <protection locked="0"/>
    </xf>
    <xf numFmtId="176" fontId="15" fillId="0" borderId="15" xfId="0" applyNumberFormat="1" applyFont="1" applyBorder="1" applyAlignment="1" applyProtection="1">
      <alignment horizontal="center" vertical="center" shrinkToFit="1"/>
      <protection locked="0"/>
    </xf>
    <xf numFmtId="176" fontId="15" fillId="0" borderId="18" xfId="0" applyNumberFormat="1" applyFont="1" applyBorder="1" applyAlignment="1" applyProtection="1">
      <alignment horizontal="center" vertical="center" shrinkToFit="1"/>
      <protection locked="0"/>
    </xf>
    <xf numFmtId="176" fontId="15" fillId="0" borderId="19" xfId="0" applyNumberFormat="1" applyFont="1" applyBorder="1" applyAlignment="1" applyProtection="1">
      <alignment horizontal="center" vertical="center" shrinkToFit="1"/>
      <protection locked="0"/>
    </xf>
    <xf numFmtId="0" fontId="13" fillId="0" borderId="13" xfId="0" applyFont="1" applyBorder="1" applyAlignment="1">
      <alignment horizontal="distributed" vertical="center" wrapText="1"/>
    </xf>
    <xf numFmtId="0" fontId="13" fillId="0" borderId="15" xfId="0" applyFont="1" applyBorder="1" applyAlignment="1">
      <alignment horizontal="distributed" vertical="center" wrapText="1"/>
    </xf>
    <xf numFmtId="0" fontId="13" fillId="0" borderId="16" xfId="0" applyFont="1" applyBorder="1" applyAlignment="1">
      <alignment horizontal="distributed" vertical="center" wrapText="1"/>
    </xf>
    <xf numFmtId="0" fontId="13" fillId="0" borderId="0" xfId="0" applyFont="1" applyAlignment="1">
      <alignment horizontal="distributed" vertical="center" wrapText="1"/>
    </xf>
    <xf numFmtId="0" fontId="13" fillId="0" borderId="16" xfId="0" applyFont="1" applyBorder="1" applyAlignment="1">
      <alignment horizontal="distributed" vertical="center"/>
    </xf>
    <xf numFmtId="0" fontId="13" fillId="0" borderId="0" xfId="2" applyFont="1" applyAlignment="1">
      <alignment horizontal="distributed" vertical="center"/>
    </xf>
    <xf numFmtId="0" fontId="13" fillId="0" borderId="18" xfId="0" applyFont="1" applyBorder="1" applyAlignment="1">
      <alignment horizontal="distributed" vertical="center"/>
    </xf>
    <xf numFmtId="0" fontId="13" fillId="0" borderId="19" xfId="0" applyFont="1" applyBorder="1" applyAlignment="1">
      <alignment horizontal="distributed" vertical="center"/>
    </xf>
    <xf numFmtId="0" fontId="15" fillId="7" borderId="13" xfId="0" applyFont="1" applyFill="1" applyBorder="1" applyAlignment="1" applyProtection="1">
      <alignment horizontal="center" vertical="center" shrinkToFit="1"/>
      <protection locked="0"/>
    </xf>
    <xf numFmtId="0" fontId="15" fillId="7" borderId="15" xfId="0" applyFont="1" applyFill="1" applyBorder="1" applyAlignment="1" applyProtection="1">
      <alignment horizontal="center" vertical="center" shrinkToFit="1"/>
      <protection locked="0"/>
    </xf>
    <xf numFmtId="0" fontId="15" fillId="7" borderId="14" xfId="0" applyFont="1" applyFill="1" applyBorder="1" applyAlignment="1" applyProtection="1">
      <alignment horizontal="center" vertical="center" shrinkToFit="1"/>
      <protection locked="0"/>
    </xf>
    <xf numFmtId="0" fontId="15" fillId="7" borderId="18" xfId="0" applyFont="1" applyFill="1" applyBorder="1" applyAlignment="1" applyProtection="1">
      <alignment horizontal="center" vertical="center" shrinkToFit="1"/>
      <protection locked="0"/>
    </xf>
    <xf numFmtId="0" fontId="15" fillId="7" borderId="19" xfId="0" applyFont="1" applyFill="1" applyBorder="1" applyAlignment="1" applyProtection="1">
      <alignment horizontal="center" vertical="center" shrinkToFit="1"/>
      <protection locked="0"/>
    </xf>
    <xf numFmtId="0" fontId="15" fillId="7" borderId="11" xfId="0" applyFont="1" applyFill="1" applyBorder="1" applyAlignment="1" applyProtection="1">
      <alignment horizontal="center" vertical="center" shrinkToFit="1"/>
      <protection locked="0"/>
    </xf>
    <xf numFmtId="0" fontId="17" fillId="0" borderId="13" xfId="0" applyFont="1" applyBorder="1" applyAlignment="1">
      <alignment horizontal="distributed" vertical="center"/>
    </xf>
    <xf numFmtId="0" fontId="17" fillId="0" borderId="15" xfId="0" applyFont="1" applyBorder="1" applyAlignment="1">
      <alignment horizontal="distributed" vertical="center"/>
    </xf>
    <xf numFmtId="0" fontId="17" fillId="0" borderId="14" xfId="0" applyFont="1" applyBorder="1" applyAlignment="1">
      <alignment horizontal="distributed" vertical="center"/>
    </xf>
    <xf numFmtId="0" fontId="17" fillId="0" borderId="16" xfId="0" applyFont="1" applyBorder="1" applyAlignment="1">
      <alignment horizontal="distributed" vertical="center"/>
    </xf>
    <xf numFmtId="0" fontId="17" fillId="0" borderId="0" xfId="0" applyFont="1" applyAlignment="1">
      <alignment horizontal="distributed" vertical="center"/>
    </xf>
    <xf numFmtId="0" fontId="17" fillId="0" borderId="17" xfId="0" applyFont="1" applyBorder="1" applyAlignment="1">
      <alignment horizontal="distributed" vertical="center"/>
    </xf>
    <xf numFmtId="0" fontId="13" fillId="0" borderId="17" xfId="0" applyFont="1" applyBorder="1" applyAlignment="1">
      <alignment horizontal="distributed" vertical="center"/>
    </xf>
    <xf numFmtId="0" fontId="13" fillId="0" borderId="11" xfId="0" applyFont="1" applyBorder="1" applyAlignment="1">
      <alignment horizontal="distributed" vertical="center"/>
    </xf>
    <xf numFmtId="0" fontId="20" fillId="7" borderId="13" xfId="0" applyFont="1" applyFill="1" applyBorder="1" applyAlignment="1">
      <alignment horizontal="center" vertical="center"/>
    </xf>
    <xf numFmtId="0" fontId="20" fillId="7" borderId="129" xfId="0" applyFont="1" applyFill="1" applyBorder="1" applyAlignment="1">
      <alignment horizontal="center" vertical="center"/>
    </xf>
    <xf numFmtId="0" fontId="20" fillId="7" borderId="130" xfId="0" applyFont="1" applyFill="1" applyBorder="1" applyAlignment="1">
      <alignment horizontal="center" vertical="center"/>
    </xf>
    <xf numFmtId="0" fontId="20" fillId="7" borderId="0" xfId="0" applyFont="1" applyFill="1" applyAlignment="1">
      <alignment horizontal="center" vertical="center"/>
    </xf>
    <xf numFmtId="0" fontId="20" fillId="0" borderId="17" xfId="0" applyFont="1" applyBorder="1" applyAlignment="1">
      <alignment horizontal="left" vertical="center"/>
    </xf>
    <xf numFmtId="0" fontId="20" fillId="7" borderId="18" xfId="0" applyFont="1" applyFill="1" applyBorder="1" applyAlignment="1">
      <alignment horizontal="center" vertical="center"/>
    </xf>
    <xf numFmtId="0" fontId="20" fillId="7" borderId="19" xfId="0" applyFont="1" applyFill="1" applyBorder="1" applyAlignment="1">
      <alignment horizontal="center" vertical="center"/>
    </xf>
    <xf numFmtId="0" fontId="20" fillId="0" borderId="134" xfId="0" applyFont="1" applyBorder="1">
      <alignment vertical="center"/>
    </xf>
    <xf numFmtId="0" fontId="7" fillId="0" borderId="19" xfId="0" applyFont="1" applyBorder="1">
      <alignment vertical="center"/>
    </xf>
    <xf numFmtId="0" fontId="7" fillId="0" borderId="0" xfId="1" applyAlignment="1">
      <alignment horizontal="center" vertical="center"/>
    </xf>
    <xf numFmtId="0" fontId="7" fillId="0" borderId="19" xfId="0" applyFont="1" applyBorder="1" applyAlignment="1">
      <alignment horizontal="center" vertical="center"/>
    </xf>
    <xf numFmtId="0" fontId="11" fillId="3" borderId="129" xfId="0" applyFont="1" applyFill="1" applyBorder="1" applyAlignment="1">
      <alignment horizontal="distributed" vertical="center" wrapText="1"/>
    </xf>
    <xf numFmtId="0" fontId="11" fillId="3" borderId="0" xfId="0" applyFont="1" applyFill="1" applyAlignment="1">
      <alignment horizontal="distributed" vertical="center" wrapText="1"/>
    </xf>
    <xf numFmtId="0" fontId="11" fillId="0" borderId="0" xfId="0" applyFont="1" applyAlignment="1">
      <alignment horizontal="left" vertical="center" wrapText="1"/>
    </xf>
    <xf numFmtId="0" fontId="15" fillId="7" borderId="0" xfId="0" applyFont="1" applyFill="1" applyAlignment="1" applyProtection="1">
      <alignment horizontal="center" vertical="center"/>
      <protection locked="0"/>
    </xf>
    <xf numFmtId="0" fontId="74" fillId="0" borderId="0" xfId="0" applyFont="1" applyAlignment="1">
      <alignment horizontal="left" vertical="center" wrapText="1"/>
    </xf>
    <xf numFmtId="0" fontId="11" fillId="3" borderId="130" xfId="0" applyFont="1" applyFill="1" applyBorder="1" applyAlignment="1">
      <alignment horizontal="distributed" vertical="center" wrapText="1"/>
    </xf>
    <xf numFmtId="0" fontId="11" fillId="3" borderId="133" xfId="0" applyFont="1" applyFill="1" applyBorder="1" applyAlignment="1">
      <alignment horizontal="distributed" vertical="center" wrapText="1"/>
    </xf>
    <xf numFmtId="0" fontId="11" fillId="3" borderId="134" xfId="0" applyFont="1" applyFill="1" applyBorder="1" applyAlignment="1">
      <alignment horizontal="distributed" vertical="center" wrapText="1"/>
    </xf>
    <xf numFmtId="0" fontId="15" fillId="0" borderId="127" xfId="0" applyFont="1" applyBorder="1" applyAlignment="1" applyProtection="1">
      <alignment horizontal="center" vertical="center" shrinkToFit="1"/>
      <protection locked="0"/>
    </xf>
    <xf numFmtId="0" fontId="15" fillId="0" borderId="129" xfId="0" applyFont="1" applyBorder="1" applyAlignment="1" applyProtection="1">
      <alignment horizontal="center" vertical="center" shrinkToFit="1"/>
      <protection locked="0"/>
    </xf>
    <xf numFmtId="0" fontId="15" fillId="0" borderId="16" xfId="0" applyFont="1" applyBorder="1" applyAlignment="1" applyProtection="1">
      <alignment horizontal="center" vertical="center" shrinkToFit="1"/>
      <protection locked="0"/>
    </xf>
    <xf numFmtId="49" fontId="15" fillId="0" borderId="129" xfId="0" applyNumberFormat="1" applyFont="1" applyBorder="1" applyAlignment="1" applyProtection="1">
      <alignment horizontal="center" vertical="center"/>
      <protection locked="0"/>
    </xf>
    <xf numFmtId="0" fontId="20" fillId="3" borderId="129" xfId="0" applyFont="1" applyFill="1" applyBorder="1" applyAlignment="1">
      <alignment horizontal="distributed" vertical="center" wrapText="1"/>
    </xf>
    <xf numFmtId="0" fontId="20" fillId="3" borderId="0" xfId="0" applyFont="1" applyFill="1" applyAlignment="1">
      <alignment horizontal="distributed" vertical="center" wrapText="1"/>
    </xf>
    <xf numFmtId="0" fontId="20" fillId="3" borderId="134" xfId="0" applyFont="1" applyFill="1" applyBorder="1" applyAlignment="1">
      <alignment horizontal="distributed" vertical="center" wrapText="1"/>
    </xf>
    <xf numFmtId="0" fontId="11" fillId="3" borderId="127" xfId="0" applyFont="1" applyFill="1" applyBorder="1" applyAlignment="1" applyProtection="1">
      <alignment horizontal="left" vertical="top" wrapText="1" shrinkToFit="1"/>
      <protection locked="0"/>
    </xf>
    <xf numFmtId="0" fontId="11" fillId="3" borderId="129" xfId="0" applyFont="1" applyFill="1" applyBorder="1" applyAlignment="1" applyProtection="1">
      <alignment horizontal="left" vertical="top" wrapText="1" shrinkToFit="1"/>
      <protection locked="0"/>
    </xf>
    <xf numFmtId="0" fontId="11" fillId="3" borderId="128" xfId="0" applyFont="1" applyFill="1" applyBorder="1" applyAlignment="1" applyProtection="1">
      <alignment horizontal="left" vertical="top" wrapText="1" shrinkToFit="1"/>
      <protection locked="0"/>
    </xf>
    <xf numFmtId="0" fontId="11" fillId="3" borderId="0" xfId="0" applyFont="1" applyFill="1" applyAlignment="1" applyProtection="1">
      <alignment horizontal="center" vertical="center" wrapText="1" shrinkToFit="1"/>
      <protection locked="0"/>
    </xf>
    <xf numFmtId="0" fontId="11" fillId="3" borderId="0" xfId="0" applyFont="1" applyFill="1" applyAlignment="1" applyProtection="1">
      <alignment horizontal="left" vertical="center" shrinkToFit="1"/>
      <protection locked="0"/>
    </xf>
    <xf numFmtId="0" fontId="20" fillId="0" borderId="0" xfId="0" applyFont="1" applyAlignment="1">
      <alignment horizontal="left" vertical="center" wrapText="1"/>
    </xf>
    <xf numFmtId="0" fontId="26" fillId="0" borderId="0" xfId="0" applyFont="1" applyAlignment="1">
      <alignment horizontal="left" vertical="center" wrapText="1"/>
    </xf>
    <xf numFmtId="0" fontId="11" fillId="0" borderId="0" xfId="0" applyFont="1" applyAlignment="1">
      <alignment horizontal="left" vertical="top" wrapText="1"/>
    </xf>
    <xf numFmtId="181" fontId="13" fillId="0" borderId="0" xfId="0" applyNumberFormat="1" applyFont="1" applyAlignment="1">
      <alignment horizontal="right" vertical="center"/>
    </xf>
    <xf numFmtId="0" fontId="58" fillId="0" borderId="0" xfId="0" applyFont="1" applyAlignment="1">
      <alignment horizontal="center" vertical="center"/>
    </xf>
    <xf numFmtId="0" fontId="13" fillId="0" borderId="30" xfId="0" applyFont="1" applyBorder="1" applyAlignment="1">
      <alignment horizontal="left" vertical="center"/>
    </xf>
    <xf numFmtId="0" fontId="13" fillId="0" borderId="30" xfId="0" applyFont="1" applyBorder="1" applyAlignment="1">
      <alignment horizontal="left" vertical="center" wrapText="1"/>
    </xf>
    <xf numFmtId="0" fontId="13" fillId="0" borderId="30" xfId="0" applyFont="1" applyBorder="1" applyAlignment="1">
      <alignment vertical="center" wrapText="1"/>
    </xf>
    <xf numFmtId="0" fontId="13" fillId="0" borderId="149" xfId="0" applyFont="1" applyBorder="1" applyAlignment="1">
      <alignment vertical="center" wrapText="1"/>
    </xf>
    <xf numFmtId="0" fontId="13" fillId="0" borderId="141" xfId="0" applyFont="1" applyBorder="1" applyAlignment="1">
      <alignment vertical="center" wrapText="1"/>
    </xf>
    <xf numFmtId="0" fontId="13" fillId="0" borderId="33" xfId="0" applyFont="1" applyBorder="1" applyAlignment="1">
      <alignment vertical="center" wrapText="1"/>
    </xf>
    <xf numFmtId="0" fontId="13" fillId="0" borderId="137" xfId="0" applyFont="1" applyBorder="1" applyAlignment="1">
      <alignment vertical="center" wrapText="1"/>
    </xf>
    <xf numFmtId="0" fontId="13" fillId="0" borderId="0" xfId="0" applyFont="1" applyAlignment="1">
      <alignment vertical="center" wrapText="1"/>
    </xf>
    <xf numFmtId="0" fontId="13" fillId="0" borderId="138" xfId="0" applyFont="1" applyBorder="1" applyAlignment="1">
      <alignment vertical="center" wrapText="1"/>
    </xf>
    <xf numFmtId="0" fontId="13" fillId="0" borderId="139" xfId="0" applyFont="1" applyBorder="1" applyAlignment="1">
      <alignment vertical="center" wrapText="1"/>
    </xf>
    <xf numFmtId="0" fontId="13" fillId="0" borderId="136" xfId="0" applyFont="1" applyBorder="1" applyAlignment="1">
      <alignment vertical="center" wrapText="1"/>
    </xf>
    <xf numFmtId="0" fontId="13" fillId="0" borderId="140" xfId="0" applyFont="1" applyBorder="1" applyAlignment="1">
      <alignment vertical="center" wrapText="1"/>
    </xf>
    <xf numFmtId="0" fontId="13" fillId="0" borderId="30" xfId="0" applyFont="1" applyBorder="1">
      <alignment vertical="center"/>
    </xf>
    <xf numFmtId="0" fontId="13" fillId="0" borderId="149" xfId="0" applyFont="1" applyBorder="1">
      <alignment vertical="center"/>
    </xf>
    <xf numFmtId="0" fontId="13" fillId="0" borderId="141" xfId="0" applyFont="1" applyBorder="1">
      <alignment vertical="center"/>
    </xf>
    <xf numFmtId="0" fontId="13" fillId="0" borderId="33" xfId="0" applyFont="1" applyBorder="1">
      <alignment vertical="center"/>
    </xf>
    <xf numFmtId="0" fontId="13" fillId="0" borderId="137" xfId="0" applyFont="1" applyBorder="1">
      <alignment vertical="center"/>
    </xf>
    <xf numFmtId="0" fontId="13" fillId="0" borderId="0" xfId="2" applyFont="1">
      <alignment vertical="center"/>
    </xf>
    <xf numFmtId="0" fontId="13" fillId="0" borderId="138" xfId="0" applyFont="1" applyBorder="1">
      <alignment vertical="center"/>
    </xf>
    <xf numFmtId="0" fontId="13" fillId="0" borderId="139" xfId="0" applyFont="1" applyBorder="1">
      <alignment vertical="center"/>
    </xf>
    <xf numFmtId="0" fontId="13" fillId="0" borderId="136" xfId="0" applyFont="1" applyBorder="1">
      <alignment vertical="center"/>
    </xf>
    <xf numFmtId="0" fontId="13" fillId="0" borderId="140" xfId="0" applyFont="1" applyBorder="1">
      <alignment vertical="center"/>
    </xf>
    <xf numFmtId="0" fontId="13" fillId="0" borderId="149" xfId="0" applyFont="1" applyBorder="1" applyAlignment="1">
      <alignment horizontal="left" vertical="center" wrapText="1"/>
    </xf>
    <xf numFmtId="0" fontId="13" fillId="0" borderId="141" xfId="0" applyFont="1" applyBorder="1" applyAlignment="1">
      <alignment horizontal="left" vertical="center" wrapText="1"/>
    </xf>
    <xf numFmtId="0" fontId="13" fillId="0" borderId="153" xfId="0" applyFont="1" applyBorder="1" applyAlignment="1">
      <alignment horizontal="left" vertical="center" wrapText="1"/>
    </xf>
    <xf numFmtId="0" fontId="13" fillId="0" borderId="137" xfId="0" applyFont="1" applyBorder="1" applyAlignment="1">
      <alignment horizontal="left" vertical="center" wrapText="1"/>
    </xf>
    <xf numFmtId="0" fontId="13" fillId="0" borderId="138" xfId="0" applyFont="1" applyBorder="1" applyAlignment="1">
      <alignment horizontal="left" vertical="center" wrapText="1"/>
    </xf>
    <xf numFmtId="0" fontId="13" fillId="0" borderId="151" xfId="0" applyFont="1" applyBorder="1" applyAlignment="1">
      <alignment horizontal="left" vertical="center" wrapText="1"/>
    </xf>
    <xf numFmtId="0" fontId="13" fillId="0" borderId="151" xfId="0" applyFont="1" applyBorder="1" applyAlignment="1">
      <alignment horizontal="left" vertical="center"/>
    </xf>
    <xf numFmtId="0" fontId="55" fillId="0" borderId="0" xfId="0" applyFont="1" applyAlignment="1">
      <alignment horizontal="center" vertical="center" wrapText="1"/>
    </xf>
    <xf numFmtId="0" fontId="0" fillId="0" borderId="0" xfId="0" applyAlignment="1">
      <alignment horizontal="left" vertical="center"/>
    </xf>
    <xf numFmtId="0" fontId="55"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center"/>
    </xf>
    <xf numFmtId="0" fontId="57" fillId="0" borderId="0" xfId="0" applyFont="1" applyAlignment="1">
      <alignment horizontal="center" vertical="center"/>
    </xf>
    <xf numFmtId="0" fontId="56" fillId="0" borderId="0" xfId="0" applyFont="1" applyAlignment="1">
      <alignment horizontal="left" vertical="center"/>
    </xf>
    <xf numFmtId="0" fontId="23" fillId="0" borderId="0" xfId="2" applyFont="1" applyAlignment="1">
      <alignment horizontal="center" vertical="center"/>
    </xf>
    <xf numFmtId="0" fontId="15" fillId="0" borderId="0" xfId="2" applyFont="1" applyAlignment="1">
      <alignment horizontal="left" vertical="top" wrapText="1"/>
    </xf>
    <xf numFmtId="0" fontId="15" fillId="0" borderId="0" xfId="2" applyFont="1" applyAlignment="1">
      <alignment horizontal="center" vertical="center" wrapText="1"/>
    </xf>
    <xf numFmtId="0" fontId="15" fillId="0" borderId="0" xfId="2" applyFont="1" applyAlignment="1">
      <alignment horizontal="left" vertical="center" wrapText="1"/>
    </xf>
    <xf numFmtId="179" fontId="24" fillId="0" borderId="0" xfId="2" applyNumberFormat="1" applyFont="1" applyAlignment="1">
      <alignment horizontal="left" vertical="center" shrinkToFit="1"/>
    </xf>
    <xf numFmtId="0" fontId="15" fillId="0" borderId="0" xfId="2" applyFont="1" applyAlignment="1">
      <alignment horizontal="right" vertical="center" wrapText="1"/>
    </xf>
    <xf numFmtId="179" fontId="104" fillId="0" borderId="0" xfId="2" applyNumberFormat="1" applyFont="1" applyAlignment="1">
      <alignment horizontal="right" vertical="center"/>
    </xf>
    <xf numFmtId="179" fontId="24" fillId="0" borderId="0" xfId="2" applyNumberFormat="1" applyFont="1" applyAlignment="1">
      <alignment horizontal="left" vertical="center" wrapText="1"/>
    </xf>
    <xf numFmtId="0" fontId="19" fillId="0" borderId="0" xfId="2" applyFont="1">
      <alignment vertical="center"/>
    </xf>
    <xf numFmtId="0" fontId="29" fillId="0" borderId="0" xfId="2" applyFont="1" applyAlignment="1">
      <alignment horizontal="center" vertical="center"/>
    </xf>
    <xf numFmtId="0" fontId="30" fillId="0" borderId="0" xfId="2" applyFont="1">
      <alignment vertical="center"/>
    </xf>
    <xf numFmtId="0" fontId="11" fillId="0" borderId="0" xfId="2" applyFont="1">
      <alignment vertical="center"/>
    </xf>
    <xf numFmtId="0" fontId="25" fillId="0" borderId="0" xfId="2" applyFont="1">
      <alignment vertical="center"/>
    </xf>
    <xf numFmtId="0" fontId="11" fillId="0" borderId="0" xfId="2" applyFont="1" applyAlignment="1">
      <alignment horizontal="left" vertical="center"/>
    </xf>
    <xf numFmtId="0" fontId="25" fillId="0" borderId="0" xfId="2" applyFont="1" applyAlignment="1">
      <alignment horizontal="left" vertical="center"/>
    </xf>
    <xf numFmtId="0" fontId="44" fillId="0" borderId="0" xfId="0" applyFont="1" applyAlignment="1">
      <alignment horizontal="center" vertical="center"/>
    </xf>
    <xf numFmtId="0" fontId="44" fillId="0" borderId="0" xfId="0" applyFont="1">
      <alignment vertical="center"/>
    </xf>
    <xf numFmtId="0" fontId="25" fillId="0" borderId="0" xfId="0" applyFont="1" applyAlignment="1">
      <alignment horizontal="right" vertical="center"/>
    </xf>
    <xf numFmtId="0" fontId="44" fillId="0" borderId="0" xfId="0" applyFont="1" applyAlignment="1">
      <alignment horizontal="right" vertical="center"/>
    </xf>
    <xf numFmtId="0" fontId="25" fillId="0" borderId="0" xfId="0" applyFont="1" applyAlignment="1">
      <alignment horizontal="center" vertical="center"/>
    </xf>
    <xf numFmtId="49" fontId="25" fillId="0" borderId="0" xfId="0" applyNumberFormat="1" applyFont="1" applyAlignment="1">
      <alignment horizontal="center" vertical="center"/>
    </xf>
    <xf numFmtId="0" fontId="11" fillId="0" borderId="0" xfId="2" applyFont="1" applyAlignment="1">
      <alignment horizontal="center" vertical="top" wrapText="1"/>
    </xf>
    <xf numFmtId="49" fontId="25" fillId="0" borderId="0" xfId="0" applyNumberFormat="1" applyFont="1" applyAlignment="1">
      <alignment horizontal="center" vertical="top" wrapText="1"/>
    </xf>
    <xf numFmtId="0" fontId="25" fillId="0" borderId="0" xfId="2" applyFont="1" applyAlignment="1">
      <alignment horizontal="left" vertical="center" shrinkToFit="1"/>
    </xf>
    <xf numFmtId="0" fontId="11" fillId="0" borderId="0" xfId="2" applyFont="1" applyAlignment="1">
      <alignment horizontal="right" vertical="center"/>
    </xf>
    <xf numFmtId="0" fontId="25" fillId="0" borderId="0" xfId="0" applyFont="1" applyAlignment="1">
      <alignment horizontal="left" vertical="center" wrapText="1"/>
    </xf>
    <xf numFmtId="0" fontId="11" fillId="0" borderId="0" xfId="2" applyFont="1" applyAlignment="1">
      <alignment horizontal="center" vertical="center" wrapText="1"/>
    </xf>
    <xf numFmtId="0" fontId="11" fillId="0" borderId="0" xfId="2" applyFont="1" applyAlignment="1">
      <alignment horizontal="distributed" vertical="center" shrinkToFit="1"/>
    </xf>
    <xf numFmtId="0" fontId="11" fillId="7" borderId="0" xfId="0" applyFont="1" applyFill="1" applyAlignment="1">
      <alignment horizontal="left" vertical="center" wrapText="1"/>
    </xf>
    <xf numFmtId="0" fontId="29" fillId="0" borderId="90" xfId="2" applyFont="1" applyBorder="1" applyAlignment="1">
      <alignment horizontal="center" vertical="center"/>
    </xf>
    <xf numFmtId="0" fontId="11" fillId="7" borderId="0" xfId="0" applyFont="1" applyFill="1" applyAlignment="1">
      <alignment horizontal="center" vertical="center"/>
    </xf>
    <xf numFmtId="0" fontId="44" fillId="7" borderId="0" xfId="0" applyFont="1" applyFill="1" applyAlignment="1">
      <alignment horizontal="center" vertical="center"/>
    </xf>
    <xf numFmtId="0" fontId="44" fillId="7" borderId="0" xfId="0" applyFont="1" applyFill="1">
      <alignment vertical="center"/>
    </xf>
    <xf numFmtId="0" fontId="11" fillId="7" borderId="0" xfId="0" applyFont="1" applyFill="1" applyAlignment="1">
      <alignment horizontal="right" vertical="center"/>
    </xf>
    <xf numFmtId="0" fontId="44" fillId="7" borderId="0" xfId="0" applyFont="1" applyFill="1" applyAlignment="1">
      <alignment horizontal="right" vertical="center"/>
    </xf>
    <xf numFmtId="49" fontId="11" fillId="7" borderId="0" xfId="0" applyNumberFormat="1" applyFont="1" applyFill="1" applyAlignment="1">
      <alignment horizontal="center" vertical="center"/>
    </xf>
    <xf numFmtId="0" fontId="0" fillId="7" borderId="0" xfId="0" applyFill="1" applyAlignment="1">
      <alignment horizontal="center" vertical="center"/>
    </xf>
    <xf numFmtId="0" fontId="11" fillId="0" borderId="134" xfId="2" applyFont="1" applyBorder="1" applyAlignment="1">
      <alignment horizontal="center" vertical="center" wrapText="1"/>
    </xf>
    <xf numFmtId="0" fontId="11" fillId="7" borderId="0" xfId="0" applyFont="1" applyFill="1" applyAlignment="1" applyProtection="1">
      <alignment horizontal="left" vertical="center" wrapText="1"/>
      <protection locked="0"/>
    </xf>
    <xf numFmtId="0" fontId="44" fillId="7" borderId="0" xfId="0" applyFont="1" applyFill="1" applyProtection="1">
      <alignment vertical="center"/>
      <protection locked="0"/>
    </xf>
    <xf numFmtId="0" fontId="11" fillId="7" borderId="0" xfId="0" applyFont="1" applyFill="1" applyAlignment="1" applyProtection="1">
      <alignment horizontal="right" vertical="center"/>
      <protection locked="0"/>
    </xf>
    <xf numFmtId="0" fontId="44" fillId="7" borderId="0" xfId="0" applyFont="1" applyFill="1" applyAlignment="1" applyProtection="1">
      <alignment horizontal="right" vertical="center"/>
      <protection locked="0"/>
    </xf>
    <xf numFmtId="49" fontId="11" fillId="7" borderId="0" xfId="0" applyNumberFormat="1"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3" fontId="11" fillId="7" borderId="0" xfId="0" applyNumberFormat="1" applyFont="1" applyFill="1" applyAlignment="1" applyProtection="1">
      <alignment horizontal="center" vertical="center"/>
      <protection locked="0"/>
    </xf>
    <xf numFmtId="0" fontId="11" fillId="0" borderId="135" xfId="2" applyFont="1" applyBorder="1" applyAlignment="1">
      <alignment horizontal="center" vertical="center"/>
    </xf>
    <xf numFmtId="0" fontId="11" fillId="0" borderId="135" xfId="2" applyFont="1" applyBorder="1" applyAlignment="1">
      <alignment horizontal="center" vertical="center" shrinkToFit="1"/>
    </xf>
    <xf numFmtId="0" fontId="11" fillId="0" borderId="135" xfId="2" applyFont="1" applyBorder="1" applyAlignment="1">
      <alignment horizontal="center" vertical="center" wrapText="1"/>
    </xf>
    <xf numFmtId="0" fontId="11" fillId="7" borderId="0" xfId="0" applyFont="1" applyFill="1" applyAlignment="1" applyProtection="1">
      <alignment horizontal="center" vertical="center"/>
      <protection locked="0"/>
    </xf>
    <xf numFmtId="0" fontId="44" fillId="7" borderId="0" xfId="0" applyFont="1" applyFill="1" applyAlignment="1" applyProtection="1">
      <alignment horizontal="center" vertical="center"/>
      <protection locked="0"/>
    </xf>
    <xf numFmtId="0" fontId="0" fillId="0" borderId="0" xfId="0" applyAlignment="1">
      <alignment vertical="center" shrinkToFit="1"/>
    </xf>
    <xf numFmtId="0" fontId="18" fillId="0" borderId="0" xfId="0" applyFont="1" applyAlignment="1">
      <alignment horizontal="center" vertical="center" shrinkToFit="1"/>
    </xf>
    <xf numFmtId="0" fontId="46" fillId="0" borderId="0" xfId="0" applyFont="1" applyAlignment="1">
      <alignment horizontal="center" vertical="center" shrinkToFit="1"/>
    </xf>
    <xf numFmtId="0" fontId="0" fillId="0" borderId="0" xfId="0" applyAlignment="1">
      <alignment horizontal="center" vertical="center" shrinkToFit="1"/>
    </xf>
    <xf numFmtId="0" fontId="15" fillId="0" borderId="0" xfId="0" applyFont="1" applyAlignment="1">
      <alignment horizontal="center" shrinkToFit="1"/>
    </xf>
    <xf numFmtId="0" fontId="15" fillId="0" borderId="0" xfId="0" applyFont="1" applyAlignment="1">
      <alignment horizontal="distributed" shrinkToFit="1"/>
    </xf>
    <xf numFmtId="0" fontId="15" fillId="0" borderId="62" xfId="0" applyFont="1" applyBorder="1" applyAlignment="1">
      <alignment horizontal="center" vertical="center" shrinkToFit="1"/>
    </xf>
    <xf numFmtId="0" fontId="15" fillId="0" borderId="0" xfId="0" applyFont="1" applyAlignment="1">
      <alignment horizontal="center" vertical="top" shrinkToFit="1"/>
    </xf>
    <xf numFmtId="0" fontId="15" fillId="0" borderId="62" xfId="0" applyFont="1" applyBorder="1" applyAlignment="1">
      <alignment horizontal="center" vertical="top" shrinkToFit="1"/>
    </xf>
    <xf numFmtId="0" fontId="15" fillId="0" borderId="0" xfId="0" applyFont="1" applyAlignment="1">
      <alignment horizontal="distributed" vertical="top" shrinkToFit="1"/>
    </xf>
    <xf numFmtId="0" fontId="15" fillId="0" borderId="62" xfId="0" applyFont="1" applyBorder="1" applyAlignment="1">
      <alignment horizontal="distributed" vertical="top" shrinkToFit="1"/>
    </xf>
    <xf numFmtId="0" fontId="19" fillId="0" borderId="0" xfId="0" applyFont="1" applyAlignment="1">
      <alignment horizontal="center" vertical="center" shrinkToFit="1"/>
    </xf>
    <xf numFmtId="0" fontId="19" fillId="0" borderId="51" xfId="0" applyFont="1" applyBorder="1" applyAlignment="1">
      <alignment horizontal="center" vertical="center" shrinkToFit="1"/>
    </xf>
    <xf numFmtId="0" fontId="19" fillId="0" borderId="62" xfId="0" applyFont="1" applyBorder="1" applyAlignment="1">
      <alignment horizontal="center" vertical="center" shrinkToFit="1"/>
    </xf>
    <xf numFmtId="0" fontId="19" fillId="0" borderId="65" xfId="0" applyFont="1" applyBorder="1" applyAlignment="1">
      <alignment horizontal="center" vertical="center" shrinkToFit="1"/>
    </xf>
    <xf numFmtId="0" fontId="15" fillId="0" borderId="81"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13" xfId="0" applyFont="1" applyBorder="1" applyAlignment="1">
      <alignment horizontal="center" vertical="center" shrinkToFit="1"/>
    </xf>
    <xf numFmtId="0" fontId="15" fillId="0" borderId="43"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37" xfId="0" applyFont="1" applyBorder="1" applyAlignment="1">
      <alignment horizontal="center" vertical="center" shrinkToFit="1"/>
    </xf>
    <xf numFmtId="0" fontId="15" fillId="0" borderId="87" xfId="0" applyFont="1" applyBorder="1" applyAlignment="1">
      <alignment horizontal="center" vertical="center" shrinkToFit="1"/>
    </xf>
    <xf numFmtId="0" fontId="15" fillId="0" borderId="36" xfId="0" applyFont="1" applyBorder="1" applyAlignment="1">
      <alignment horizontal="center" vertical="center" shrinkToFit="1"/>
    </xf>
    <xf numFmtId="0" fontId="9" fillId="0" borderId="10" xfId="0" applyFont="1" applyBorder="1" applyAlignment="1" applyProtection="1">
      <alignment horizontal="center" vertical="center" shrinkToFit="1"/>
      <protection locked="0"/>
    </xf>
    <xf numFmtId="0" fontId="9" fillId="0" borderId="38" xfId="0" applyFont="1" applyBorder="1" applyAlignment="1" applyProtection="1">
      <alignment horizontal="center" vertical="center" shrinkToFit="1"/>
      <protection locked="0"/>
    </xf>
    <xf numFmtId="0" fontId="15" fillId="0" borderId="84" xfId="0" applyFont="1" applyBorder="1" applyAlignment="1">
      <alignment horizontal="center" vertical="center" shrinkToFit="1"/>
    </xf>
    <xf numFmtId="0" fontId="15" fillId="0" borderId="5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7" xfId="0" applyFont="1" applyBorder="1" applyAlignment="1">
      <alignment horizontal="center" vertical="center" shrinkToFit="1"/>
    </xf>
    <xf numFmtId="0" fontId="9" fillId="0" borderId="87" xfId="0" applyFont="1" applyBorder="1" applyAlignment="1" applyProtection="1">
      <alignment horizontal="center" vertical="center" shrinkToFit="1"/>
      <protection locked="0"/>
    </xf>
    <xf numFmtId="0" fontId="9" fillId="0" borderId="34"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15" fillId="0" borderId="10" xfId="0" applyFont="1" applyBorder="1" applyAlignment="1">
      <alignment vertical="center" shrinkToFit="1"/>
    </xf>
    <xf numFmtId="0" fontId="15" fillId="0" borderId="0" xfId="0" applyFont="1" applyAlignment="1">
      <alignment vertical="center" shrinkToFit="1"/>
    </xf>
    <xf numFmtId="49" fontId="9" fillId="0" borderId="0" xfId="0" applyNumberFormat="1" applyFont="1" applyAlignment="1" applyProtection="1">
      <alignment horizontal="center" vertical="center" shrinkToFit="1"/>
      <protection locked="0"/>
    </xf>
    <xf numFmtId="49" fontId="9" fillId="0" borderId="32" xfId="0" applyNumberFormat="1" applyFont="1" applyBorder="1" applyAlignment="1" applyProtection="1">
      <alignment horizontal="center" vertical="center" shrinkToFit="1"/>
      <protection locked="0"/>
    </xf>
    <xf numFmtId="0" fontId="9" fillId="0" borderId="32" xfId="0" applyFont="1" applyBorder="1" applyAlignment="1" applyProtection="1">
      <alignment horizontal="center" vertical="center" shrinkToFit="1"/>
      <protection locked="0"/>
    </xf>
    <xf numFmtId="0" fontId="15" fillId="0" borderId="51" xfId="0" applyFont="1" applyBorder="1" applyAlignment="1">
      <alignment horizontal="center" vertical="center" shrinkToFit="1"/>
    </xf>
    <xf numFmtId="0" fontId="15" fillId="0" borderId="40" xfId="0" applyFont="1" applyBorder="1" applyAlignment="1">
      <alignment horizontal="center" vertical="center" shrinkToFit="1"/>
    </xf>
    <xf numFmtId="0" fontId="15" fillId="0" borderId="32"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15" fillId="0" borderId="6" xfId="0" applyFont="1" applyBorder="1" applyAlignment="1">
      <alignment horizontal="center" vertical="center" shrinkToFit="1"/>
    </xf>
    <xf numFmtId="0" fontId="9" fillId="0" borderId="32" xfId="0" applyFont="1" applyBorder="1" applyAlignment="1" applyProtection="1">
      <alignment horizontal="left" vertical="center" shrinkToFit="1"/>
      <protection locked="0"/>
    </xf>
    <xf numFmtId="0" fontId="9" fillId="0" borderId="50" xfId="0" applyFont="1" applyBorder="1" applyAlignment="1" applyProtection="1">
      <alignment horizontal="left" vertical="center" shrinkToFit="1"/>
      <protection locked="0"/>
    </xf>
    <xf numFmtId="0" fontId="9" fillId="0" borderId="0" xfId="0" applyFont="1" applyAlignment="1" applyProtection="1">
      <alignment horizontal="left" vertical="center" shrinkToFit="1"/>
      <protection locked="0"/>
    </xf>
    <xf numFmtId="0" fontId="9" fillId="0" borderId="51" xfId="0" applyFont="1" applyBorder="1" applyAlignment="1" applyProtection="1">
      <alignment horizontal="left" vertical="center" shrinkToFit="1"/>
      <protection locked="0"/>
    </xf>
    <xf numFmtId="0" fontId="9" fillId="0" borderId="38" xfId="0" applyFont="1" applyBorder="1" applyAlignment="1" applyProtection="1">
      <alignment horizontal="left" vertical="center" shrinkToFit="1"/>
      <protection locked="0"/>
    </xf>
    <xf numFmtId="0" fontId="9" fillId="0" borderId="55" xfId="0" applyFont="1" applyBorder="1" applyAlignment="1" applyProtection="1">
      <alignment horizontal="left" vertical="center" shrinkToFit="1"/>
      <protection locked="0"/>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5" xfId="0" applyBorder="1" applyAlignment="1">
      <alignment horizontal="center" vertical="center" shrinkToFit="1"/>
    </xf>
    <xf numFmtId="0" fontId="0" fillId="0" borderId="38" xfId="0" applyBorder="1" applyAlignment="1">
      <alignment horizontal="center" vertical="center" shrinkToFit="1"/>
    </xf>
    <xf numFmtId="0" fontId="0" fillId="0" borderId="37" xfId="0" applyBorder="1" applyAlignment="1">
      <alignment horizontal="center" vertical="center" shrinkToFit="1"/>
    </xf>
    <xf numFmtId="0" fontId="0" fillId="0" borderId="32" xfId="0" applyBorder="1" applyAlignment="1">
      <alignment horizontal="center" vertical="center" wrapText="1"/>
    </xf>
    <xf numFmtId="0" fontId="0" fillId="0" borderId="41"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38" xfId="0" applyBorder="1" applyAlignment="1">
      <alignment horizontal="center" vertical="center" wrapText="1"/>
    </xf>
    <xf numFmtId="0" fontId="0" fillId="0" borderId="44" xfId="0" applyBorder="1" applyAlignment="1">
      <alignment horizontal="center" vertical="center" wrapText="1"/>
    </xf>
    <xf numFmtId="0" fontId="45" fillId="0" borderId="32" xfId="0" applyFont="1" applyBorder="1" applyAlignment="1">
      <alignment horizontal="center" vertical="center" shrinkToFit="1"/>
    </xf>
    <xf numFmtId="0" fontId="45" fillId="0" borderId="33" xfId="0" applyFont="1" applyBorder="1" applyAlignment="1">
      <alignment horizontal="center" vertical="center" shrinkToFit="1"/>
    </xf>
    <xf numFmtId="0" fontId="0" fillId="0" borderId="48" xfId="0" applyBorder="1" applyAlignment="1">
      <alignment horizontal="center" vertical="center" shrinkToFit="1"/>
    </xf>
    <xf numFmtId="0" fontId="0" fillId="0" borderId="4" xfId="0" applyBorder="1" applyAlignment="1">
      <alignment horizontal="center" vertical="center" shrinkToFit="1"/>
    </xf>
    <xf numFmtId="0" fontId="0" fillId="0" borderId="39" xfId="0" applyBorder="1" applyAlignment="1">
      <alignment horizontal="center" vertical="center" shrinkToFit="1"/>
    </xf>
    <xf numFmtId="0" fontId="9" fillId="4" borderId="31" xfId="0" applyFont="1" applyFill="1" applyBorder="1" applyAlignment="1" applyProtection="1">
      <alignment horizontal="left" vertical="center" shrinkToFit="1"/>
      <protection locked="0"/>
    </xf>
    <xf numFmtId="0" fontId="9" fillId="4" borderId="32" xfId="0" applyFont="1" applyFill="1" applyBorder="1" applyAlignment="1" applyProtection="1">
      <alignment horizontal="left" vertical="center" shrinkToFit="1"/>
      <protection locked="0"/>
    </xf>
    <xf numFmtId="0" fontId="9" fillId="4" borderId="41" xfId="0" applyFont="1" applyFill="1" applyBorder="1" applyAlignment="1" applyProtection="1">
      <alignment horizontal="left" vertical="center" shrinkToFit="1"/>
      <protection locked="0"/>
    </xf>
    <xf numFmtId="0" fontId="9" fillId="4" borderId="54" xfId="0" applyFont="1" applyFill="1" applyBorder="1" applyAlignment="1" applyProtection="1">
      <alignment horizontal="left" vertical="center" shrinkToFit="1"/>
      <protection locked="0"/>
    </xf>
    <xf numFmtId="0" fontId="15" fillId="0" borderId="49" xfId="0" applyFont="1" applyBorder="1" applyAlignment="1">
      <alignment horizontal="center" vertical="center" textRotation="255" shrinkToFit="1"/>
    </xf>
    <xf numFmtId="0" fontId="7" fillId="0" borderId="41" xfId="0" applyFont="1" applyBorder="1" applyAlignment="1">
      <alignment vertical="center" textRotation="255" shrinkToFit="1"/>
    </xf>
    <xf numFmtId="0" fontId="7" fillId="0" borderId="9" xfId="0" applyFont="1" applyBorder="1" applyAlignment="1">
      <alignment vertical="center" textRotation="255" shrinkToFit="1"/>
    </xf>
    <xf numFmtId="0" fontId="7" fillId="0" borderId="42" xfId="0" applyFont="1" applyBorder="1" applyAlignment="1">
      <alignment vertical="center" textRotation="255" shrinkToFit="1"/>
    </xf>
    <xf numFmtId="0" fontId="7" fillId="0" borderId="48" xfId="0" applyFont="1" applyBorder="1" applyAlignment="1">
      <alignment vertical="center" textRotation="255" shrinkToFit="1"/>
    </xf>
    <xf numFmtId="0" fontId="7" fillId="0" borderId="53" xfId="0" applyFont="1" applyBorder="1" applyAlignment="1">
      <alignment vertical="center" textRotation="255" shrinkToFit="1"/>
    </xf>
    <xf numFmtId="0" fontId="9" fillId="6" borderId="49" xfId="0" applyFont="1" applyFill="1" applyBorder="1" applyAlignment="1" applyProtection="1">
      <alignment horizontal="center" vertical="center" shrinkToFit="1"/>
      <protection locked="0"/>
    </xf>
    <xf numFmtId="0" fontId="9" fillId="6" borderId="32" xfId="0" applyFont="1" applyFill="1" applyBorder="1" applyAlignment="1" applyProtection="1">
      <alignment horizontal="center" vertical="center" shrinkToFit="1"/>
      <protection locked="0"/>
    </xf>
    <xf numFmtId="0" fontId="9" fillId="6" borderId="9" xfId="0" applyFont="1" applyFill="1" applyBorder="1" applyAlignment="1" applyProtection="1">
      <alignment horizontal="center" vertical="center" shrinkToFit="1"/>
      <protection locked="0"/>
    </xf>
    <xf numFmtId="0" fontId="9" fillId="6" borderId="0" xfId="0" applyFont="1" applyFill="1" applyAlignment="1" applyProtection="1">
      <alignment horizontal="center" vertical="center" shrinkToFit="1"/>
      <protection locked="0"/>
    </xf>
    <xf numFmtId="0" fontId="9" fillId="6" borderId="48" xfId="0" applyFont="1" applyFill="1" applyBorder="1" applyAlignment="1" applyProtection="1">
      <alignment horizontal="center" vertical="center" shrinkToFit="1"/>
      <protection locked="0"/>
    </xf>
    <xf numFmtId="0" fontId="9" fillId="6" borderId="4" xfId="0" applyFont="1" applyFill="1" applyBorder="1" applyAlignment="1" applyProtection="1">
      <alignment horizontal="center" vertical="center" shrinkToFit="1"/>
      <protection locked="0"/>
    </xf>
    <xf numFmtId="0" fontId="9" fillId="4" borderId="32" xfId="0" applyFont="1" applyFill="1" applyBorder="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4" borderId="4" xfId="0" applyFont="1" applyFill="1" applyBorder="1" applyAlignment="1" applyProtection="1">
      <alignment horizontal="center" vertical="center" shrinkToFit="1"/>
      <protection locked="0"/>
    </xf>
    <xf numFmtId="0" fontId="15" fillId="0" borderId="4" xfId="0" applyFont="1" applyBorder="1" applyAlignment="1">
      <alignment horizontal="center" vertical="center" shrinkToFit="1"/>
    </xf>
    <xf numFmtId="0" fontId="7" fillId="0" borderId="4" xfId="0" applyFont="1" applyBorder="1" applyAlignment="1">
      <alignment horizontal="center" vertical="center" shrinkToFit="1"/>
    </xf>
    <xf numFmtId="0" fontId="15" fillId="0" borderId="49" xfId="0" applyFont="1" applyBorder="1" applyAlignment="1">
      <alignment horizontal="center" vertical="center" textRotation="255"/>
    </xf>
    <xf numFmtId="0" fontId="7" fillId="0" borderId="41"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42" xfId="0" applyFont="1" applyBorder="1" applyAlignment="1">
      <alignment horizontal="center" vertical="center" textRotation="255"/>
    </xf>
    <xf numFmtId="0" fontId="7" fillId="0" borderId="48" xfId="0" applyFont="1" applyBorder="1" applyAlignment="1">
      <alignment horizontal="center" vertical="center" textRotation="255"/>
    </xf>
    <xf numFmtId="0" fontId="7" fillId="0" borderId="53" xfId="0" applyFont="1" applyBorder="1" applyAlignment="1">
      <alignment horizontal="center" vertical="center" textRotation="255"/>
    </xf>
    <xf numFmtId="0" fontId="9" fillId="6" borderId="50" xfId="0" applyFont="1" applyFill="1" applyBorder="1" applyAlignment="1" applyProtection="1">
      <alignment horizontal="center" vertical="center" shrinkToFit="1"/>
      <protection locked="0"/>
    </xf>
    <xf numFmtId="0" fontId="9" fillId="6" borderId="51" xfId="0" applyFont="1" applyFill="1" applyBorder="1" applyAlignment="1" applyProtection="1">
      <alignment horizontal="center" vertical="center" shrinkToFit="1"/>
      <protection locked="0"/>
    </xf>
    <xf numFmtId="0" fontId="9" fillId="6" borderId="5" xfId="0" applyFont="1" applyFill="1" applyBorder="1" applyAlignment="1" applyProtection="1">
      <alignment horizontal="center" vertical="center" shrinkToFit="1"/>
      <protection locked="0"/>
    </xf>
    <xf numFmtId="0" fontId="0" fillId="0" borderId="47" xfId="0" applyBorder="1" applyAlignment="1">
      <alignment horizontal="center" vertical="center" shrinkToFit="1"/>
    </xf>
    <xf numFmtId="0" fontId="0" fillId="0" borderId="9" xfId="0" applyBorder="1" applyAlignment="1">
      <alignment horizontal="center" vertical="center" shrinkToFit="1"/>
    </xf>
    <xf numFmtId="0" fontId="9" fillId="4" borderId="8" xfId="0" applyFont="1" applyFill="1" applyBorder="1" applyAlignment="1" applyProtection="1">
      <alignment horizontal="left" vertical="center" shrinkToFit="1"/>
      <protection locked="0"/>
    </xf>
    <xf numFmtId="0" fontId="9" fillId="4" borderId="2" xfId="0" applyFont="1" applyFill="1" applyBorder="1" applyAlignment="1" applyProtection="1">
      <alignment horizontal="left" vertical="center" shrinkToFit="1"/>
      <protection locked="0"/>
    </xf>
    <xf numFmtId="0" fontId="9" fillId="4" borderId="52" xfId="0" applyFont="1" applyFill="1" applyBorder="1" applyAlignment="1" applyProtection="1">
      <alignment horizontal="left" vertical="center" shrinkToFit="1"/>
      <protection locked="0"/>
    </xf>
    <xf numFmtId="0" fontId="9" fillId="4" borderId="34" xfId="0" applyFont="1" applyFill="1" applyBorder="1" applyAlignment="1" applyProtection="1">
      <alignment horizontal="left" vertical="center" shrinkToFit="1"/>
      <protection locked="0"/>
    </xf>
    <xf numFmtId="0" fontId="15" fillId="0" borderId="46"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52"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53" xfId="0" applyFont="1" applyBorder="1" applyAlignment="1">
      <alignment horizontal="center" vertical="center" shrinkToFit="1"/>
    </xf>
    <xf numFmtId="0" fontId="9" fillId="4" borderId="46" xfId="0" applyFont="1" applyFill="1" applyBorder="1" applyAlignment="1" applyProtection="1">
      <alignment horizontal="center" vertical="center" shrinkToFit="1"/>
      <protection locked="0"/>
    </xf>
    <xf numFmtId="0" fontId="9" fillId="4" borderId="2" xfId="0" applyFont="1" applyFill="1" applyBorder="1" applyAlignment="1" applyProtection="1">
      <alignment horizontal="center" vertical="center" shrinkToFit="1"/>
      <protection locked="0"/>
    </xf>
    <xf numFmtId="0" fontId="9" fillId="4" borderId="48" xfId="0" applyFont="1" applyFill="1" applyBorder="1" applyAlignment="1" applyProtection="1">
      <alignment horizontal="center" vertical="center" shrinkToFit="1"/>
      <protection locked="0"/>
    </xf>
    <xf numFmtId="0" fontId="1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10" fillId="4" borderId="2" xfId="0" applyFont="1" applyFill="1" applyBorder="1" applyAlignment="1" applyProtection="1">
      <alignment horizontal="center" vertical="center" shrinkToFit="1"/>
      <protection locked="0"/>
    </xf>
    <xf numFmtId="0" fontId="15" fillId="0" borderId="45" xfId="0" applyFont="1" applyBorder="1" applyAlignment="1">
      <alignment horizontal="center" vertical="center" shrinkToFit="1"/>
    </xf>
    <xf numFmtId="0" fontId="9" fillId="4" borderId="51" xfId="0" applyFont="1" applyFill="1" applyBorder="1" applyAlignment="1" applyProtection="1">
      <alignment horizontal="left" vertical="center" shrinkToFit="1"/>
      <protection locked="0"/>
    </xf>
    <xf numFmtId="0" fontId="9" fillId="4" borderId="5" xfId="0" applyFont="1" applyFill="1" applyBorder="1" applyAlignment="1" applyProtection="1">
      <alignment horizontal="left" vertical="center" shrinkToFit="1"/>
      <protection locked="0"/>
    </xf>
    <xf numFmtId="0" fontId="15" fillId="0" borderId="8" xfId="0" applyFont="1" applyBorder="1" applyAlignment="1">
      <alignment vertical="center" shrinkToFit="1"/>
    </xf>
    <xf numFmtId="0" fontId="7" fillId="0" borderId="36" xfId="0" applyFont="1" applyBorder="1" applyAlignment="1">
      <alignment vertical="center" shrinkToFit="1"/>
    </xf>
    <xf numFmtId="0" fontId="9" fillId="6" borderId="2" xfId="0" applyFont="1" applyFill="1" applyBorder="1" applyAlignment="1" applyProtection="1">
      <alignment horizontal="center" vertical="center" shrinkToFit="1"/>
      <protection locked="0"/>
    </xf>
    <xf numFmtId="0" fontId="9" fillId="6" borderId="38" xfId="0" applyFont="1" applyFill="1" applyBorder="1" applyAlignment="1" applyProtection="1">
      <alignment horizontal="center" vertical="center" shrinkToFit="1"/>
      <protection locked="0"/>
    </xf>
    <xf numFmtId="0" fontId="15" fillId="0" borderId="2" xfId="0" applyFont="1" applyBorder="1" applyAlignment="1">
      <alignment vertical="center" shrinkToFit="1"/>
    </xf>
    <xf numFmtId="0" fontId="7" fillId="0" borderId="38" xfId="0" applyFont="1" applyBorder="1" applyAlignment="1">
      <alignment vertical="center" shrinkToFit="1"/>
    </xf>
    <xf numFmtId="0" fontId="9" fillId="4" borderId="38" xfId="0" applyFont="1" applyFill="1" applyBorder="1" applyAlignment="1" applyProtection="1">
      <alignment horizontal="center" vertical="center" shrinkToFit="1"/>
      <protection locked="0"/>
    </xf>
    <xf numFmtId="0" fontId="7" fillId="0" borderId="52" xfId="0" applyFont="1" applyBorder="1" applyAlignment="1">
      <alignment horizontal="center" vertical="center" shrinkToFit="1"/>
    </xf>
    <xf numFmtId="0" fontId="7" fillId="0" borderId="44" xfId="0" applyFont="1" applyBorder="1" applyAlignment="1">
      <alignment horizontal="center" vertical="center" shrinkToFit="1"/>
    </xf>
    <xf numFmtId="0" fontId="15" fillId="0" borderId="76" xfId="0" applyFont="1" applyBorder="1" applyAlignment="1">
      <alignment horizontal="center" vertical="center" shrinkToFit="1"/>
    </xf>
    <xf numFmtId="0" fontId="15" fillId="0" borderId="44" xfId="0" applyFont="1" applyBorder="1" applyAlignment="1">
      <alignment horizontal="center" vertical="center" shrinkToFit="1"/>
    </xf>
    <xf numFmtId="0" fontId="9" fillId="6" borderId="46" xfId="0" applyFont="1" applyFill="1" applyBorder="1" applyAlignment="1" applyProtection="1">
      <alignment horizontal="center" vertical="center" shrinkToFit="1"/>
      <protection locked="0"/>
    </xf>
    <xf numFmtId="0" fontId="9" fillId="6" borderId="76" xfId="0" applyFont="1" applyFill="1" applyBorder="1" applyAlignment="1" applyProtection="1">
      <alignment horizontal="center" vertical="center" shrinkToFit="1"/>
      <protection locked="0"/>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70" xfId="0" applyBorder="1" applyAlignment="1">
      <alignment horizontal="center" vertical="center" shrinkToFit="1"/>
    </xf>
    <xf numFmtId="0" fontId="0" fillId="0" borderId="46" xfId="0" applyBorder="1" applyAlignment="1">
      <alignment horizontal="center" vertical="center" shrinkToFi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116" xfId="0" applyBorder="1" applyAlignment="1">
      <alignment horizontal="center" vertical="center" wrapText="1"/>
    </xf>
    <xf numFmtId="0" fontId="0" fillId="0" borderId="10" xfId="0" applyBorder="1" applyAlignment="1">
      <alignment horizontal="center" vertical="center" shrinkToFit="1"/>
    </xf>
    <xf numFmtId="0" fontId="36" fillId="0" borderId="114" xfId="0" applyFont="1" applyBorder="1" applyAlignment="1">
      <alignment horizontal="center" vertical="center" shrinkToFit="1"/>
    </xf>
    <xf numFmtId="0" fontId="36" fillId="0" borderId="7" xfId="0" applyFont="1" applyBorder="1" applyAlignment="1">
      <alignment horizontal="center" vertical="center" shrinkToFit="1"/>
    </xf>
    <xf numFmtId="0" fontId="36" fillId="0" borderId="115" xfId="0" applyFont="1" applyBorder="1" applyAlignment="1">
      <alignment horizontal="center" vertical="center" shrinkToFit="1"/>
    </xf>
    <xf numFmtId="0" fontId="21" fillId="0" borderId="0" xfId="0" applyFont="1" applyAlignment="1">
      <alignment vertical="distributed" wrapText="1"/>
    </xf>
    <xf numFmtId="0" fontId="32" fillId="0" borderId="0" xfId="0" applyFont="1" applyAlignment="1">
      <alignment horizontal="center" vertical="center"/>
    </xf>
    <xf numFmtId="0" fontId="21" fillId="0" borderId="0" xfId="0" applyFont="1" applyAlignment="1">
      <alignment horizontal="distributed"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vertical="center" shrinkToFit="1"/>
    </xf>
    <xf numFmtId="0" fontId="21" fillId="0" borderId="0" xfId="0" applyFont="1">
      <alignment vertical="center"/>
    </xf>
    <xf numFmtId="0" fontId="21" fillId="0" borderId="0" xfId="0" applyFont="1" applyAlignment="1">
      <alignment horizontal="distributed" vertical="center" shrinkToFit="1"/>
    </xf>
    <xf numFmtId="0" fontId="21" fillId="0" borderId="0" xfId="0" applyFont="1" applyAlignment="1" applyProtection="1">
      <alignment vertical="center" shrinkToFit="1"/>
      <protection locked="0"/>
    </xf>
    <xf numFmtId="0" fontId="21" fillId="0" borderId="0" xfId="0"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21" fillId="0" borderId="0" xfId="0" applyFont="1" applyAlignment="1" applyProtection="1">
      <alignment horizontal="center" vertical="center"/>
      <protection locked="0"/>
    </xf>
    <xf numFmtId="177" fontId="21" fillId="0" borderId="0" xfId="0" applyNumberFormat="1" applyFont="1" applyAlignment="1">
      <alignment horizontal="right" vertical="center"/>
    </xf>
    <xf numFmtId="0" fontId="21" fillId="0" borderId="0" xfId="0" applyFont="1" applyProtection="1">
      <alignment vertical="center"/>
      <protection locked="0"/>
    </xf>
    <xf numFmtId="0" fontId="39" fillId="0" borderId="0" xfId="11" applyFont="1" applyAlignment="1">
      <alignment horizontal="distributed" vertical="center"/>
    </xf>
    <xf numFmtId="0" fontId="118" fillId="0" borderId="0" xfId="11" applyFont="1" applyAlignment="1">
      <alignment horizontal="center" vertical="center"/>
    </xf>
    <xf numFmtId="0" fontId="39" fillId="0" borderId="0" xfId="11" applyFont="1" applyAlignment="1">
      <alignment horizontal="left" vertical="center"/>
    </xf>
    <xf numFmtId="0" fontId="39" fillId="0" borderId="0" xfId="11" applyFont="1" applyAlignment="1">
      <alignment vertical="center" wrapText="1"/>
    </xf>
    <xf numFmtId="0" fontId="121" fillId="0" borderId="0" xfId="11" applyFont="1" applyAlignment="1">
      <alignment horizontal="center" vertical="center"/>
    </xf>
    <xf numFmtId="0" fontId="39" fillId="0" borderId="146" xfId="11" applyFont="1" applyBorder="1" applyAlignment="1">
      <alignment horizontal="left" vertical="center"/>
    </xf>
    <xf numFmtId="0" fontId="39" fillId="0" borderId="143" xfId="11" applyFont="1" applyBorder="1" applyAlignment="1">
      <alignment horizontal="left" vertical="center"/>
    </xf>
    <xf numFmtId="0" fontId="39" fillId="0" borderId="144" xfId="11" applyFont="1" applyBorder="1" applyAlignment="1">
      <alignment horizontal="left" vertical="center"/>
    </xf>
    <xf numFmtId="0" fontId="39" fillId="0" borderId="0" xfId="11" applyFont="1">
      <alignment vertical="center"/>
    </xf>
    <xf numFmtId="0" fontId="40" fillId="0" borderId="0" xfId="11" applyFont="1" applyAlignment="1">
      <alignment vertical="center" wrapText="1"/>
    </xf>
    <xf numFmtId="0" fontId="36" fillId="0" borderId="136" xfId="11" applyFont="1" applyBorder="1" applyAlignment="1" applyProtection="1">
      <alignment horizontal="left" wrapText="1" indent="1"/>
      <protection locked="0"/>
    </xf>
    <xf numFmtId="0" fontId="40" fillId="0" borderId="136" xfId="11" applyFont="1" applyBorder="1" applyAlignment="1" applyProtection="1">
      <alignment horizontal="left" wrapText="1" indent="1"/>
      <protection locked="0"/>
    </xf>
    <xf numFmtId="0" fontId="40" fillId="0" borderId="136" xfId="11" applyFont="1" applyBorder="1" applyAlignment="1" applyProtection="1">
      <alignment horizontal="left" indent="1"/>
      <protection locked="0"/>
    </xf>
    <xf numFmtId="0" fontId="106" fillId="0" borderId="152" xfId="0" applyFont="1" applyBorder="1">
      <alignment vertical="center"/>
    </xf>
    <xf numFmtId="0" fontId="106" fillId="0" borderId="141" xfId="0" applyFont="1" applyBorder="1">
      <alignment vertical="center"/>
    </xf>
    <xf numFmtId="0" fontId="106" fillId="0" borderId="139" xfId="0" applyFont="1" applyBorder="1">
      <alignment vertical="center"/>
    </xf>
    <xf numFmtId="0" fontId="106" fillId="0" borderId="136" xfId="0" applyFont="1" applyBorder="1">
      <alignment vertical="center"/>
    </xf>
    <xf numFmtId="0" fontId="108" fillId="0" borderId="141" xfId="0" applyFont="1" applyBorder="1" applyAlignment="1">
      <alignment horizontal="right" vertical="center"/>
    </xf>
    <xf numFmtId="0" fontId="108" fillId="0" borderId="153" xfId="0" applyFont="1" applyBorder="1" applyAlignment="1">
      <alignment horizontal="right" vertical="center"/>
    </xf>
    <xf numFmtId="0" fontId="108" fillId="0" borderId="30" xfId="0" applyFont="1" applyBorder="1" applyAlignment="1">
      <alignment horizontal="center" vertical="center" textRotation="255"/>
    </xf>
    <xf numFmtId="0" fontId="108" fillId="0" borderId="30" xfId="0" applyFont="1" applyBorder="1" applyAlignment="1">
      <alignment horizontal="center" vertical="center" wrapText="1"/>
    </xf>
    <xf numFmtId="177" fontId="20" fillId="0" borderId="136" xfId="0" applyNumberFormat="1" applyFont="1" applyBorder="1" applyAlignment="1">
      <alignment horizontal="right" vertical="center"/>
    </xf>
    <xf numFmtId="0" fontId="108" fillId="0" borderId="30" xfId="0" applyFont="1" applyBorder="1">
      <alignment vertical="center"/>
    </xf>
    <xf numFmtId="0" fontId="20" fillId="0" borderId="143" xfId="0" applyFont="1" applyBorder="1" applyAlignment="1" applyProtection="1">
      <alignment horizontal="right" vertical="center"/>
      <protection locked="0"/>
    </xf>
    <xf numFmtId="0" fontId="108" fillId="0" borderId="174" xfId="0" applyFont="1" applyBorder="1">
      <alignment vertical="center"/>
    </xf>
    <xf numFmtId="0" fontId="20" fillId="0" borderId="174" xfId="0" applyFont="1" applyBorder="1">
      <alignment vertical="center"/>
    </xf>
    <xf numFmtId="0" fontId="108" fillId="0" borderId="175" xfId="0" applyFont="1" applyBorder="1">
      <alignment vertical="center"/>
    </xf>
    <xf numFmtId="0" fontId="108" fillId="0" borderId="176" xfId="0" applyFont="1" applyBorder="1">
      <alignment vertical="center"/>
    </xf>
    <xf numFmtId="0" fontId="15" fillId="0" borderId="175" xfId="0" applyFont="1" applyBorder="1">
      <alignment vertical="center"/>
    </xf>
    <xf numFmtId="0" fontId="15" fillId="0" borderId="176" xfId="0" applyFont="1" applyBorder="1">
      <alignment vertical="center"/>
    </xf>
    <xf numFmtId="0" fontId="20" fillId="0" borderId="143" xfId="0" applyFont="1" applyBorder="1" applyProtection="1">
      <alignment vertical="center"/>
      <protection locked="0"/>
    </xf>
    <xf numFmtId="0" fontId="20" fillId="0" borderId="146" xfId="0" applyFont="1" applyBorder="1">
      <alignment vertical="center"/>
    </xf>
    <xf numFmtId="0" fontId="20" fillId="0" borderId="143" xfId="0" applyFont="1" applyBorder="1">
      <alignment vertical="center"/>
    </xf>
    <xf numFmtId="49" fontId="20" fillId="0" borderId="143" xfId="0" applyNumberFormat="1" applyFont="1" applyBorder="1" applyAlignment="1">
      <alignment horizontal="center" vertical="center"/>
    </xf>
    <xf numFmtId="0" fontId="20" fillId="0" borderId="143" xfId="0" applyFont="1" applyBorder="1" applyAlignment="1">
      <alignment horizontal="center" vertical="center"/>
    </xf>
    <xf numFmtId="0" fontId="20" fillId="0" borderId="152" xfId="0" applyFont="1" applyBorder="1" applyAlignment="1">
      <alignment horizontal="left" vertical="center" wrapText="1"/>
    </xf>
    <xf numFmtId="0" fontId="20" fillId="0" borderId="141" xfId="0" applyFont="1" applyBorder="1" applyAlignment="1">
      <alignment horizontal="left" vertical="center" wrapText="1"/>
    </xf>
    <xf numFmtId="0" fontId="20" fillId="0" borderId="153" xfId="0" applyFont="1" applyBorder="1" applyAlignment="1">
      <alignment horizontal="left" vertical="center" wrapText="1"/>
    </xf>
    <xf numFmtId="0" fontId="20" fillId="0" borderId="139" xfId="0" applyFont="1" applyBorder="1" applyAlignment="1">
      <alignment horizontal="left" vertical="center" wrapText="1"/>
    </xf>
    <xf numFmtId="0" fontId="20" fillId="0" borderId="136" xfId="0" applyFont="1" applyBorder="1" applyAlignment="1">
      <alignment horizontal="left" vertical="center" wrapText="1"/>
    </xf>
    <xf numFmtId="0" fontId="20" fillId="0" borderId="140" xfId="0" applyFont="1" applyBorder="1" applyAlignment="1">
      <alignment horizontal="left" vertical="center" wrapText="1"/>
    </xf>
    <xf numFmtId="0" fontId="20" fillId="0" borderId="141" xfId="0" applyFont="1" applyBorder="1" applyAlignment="1">
      <alignment horizontal="center" vertical="center"/>
    </xf>
    <xf numFmtId="0" fontId="20" fillId="0" borderId="136" xfId="0" applyFont="1" applyBorder="1" applyAlignment="1">
      <alignment horizontal="center" vertical="center"/>
    </xf>
    <xf numFmtId="0" fontId="20" fillId="0" borderId="141" xfId="0" applyFont="1" applyBorder="1" applyAlignment="1" applyProtection="1">
      <alignment horizontal="center" vertical="center"/>
      <protection locked="0"/>
    </xf>
    <xf numFmtId="0" fontId="20" fillId="0" borderId="136" xfId="0" applyFont="1" applyBorder="1" applyAlignment="1" applyProtection="1">
      <alignment horizontal="center" vertical="center"/>
      <protection locked="0"/>
    </xf>
    <xf numFmtId="0" fontId="11" fillId="0" borderId="141" xfId="0" applyFont="1" applyBorder="1" applyAlignment="1">
      <alignment horizontal="center" vertical="center"/>
    </xf>
    <xf numFmtId="0" fontId="11" fillId="0" borderId="153" xfId="0" applyFont="1" applyBorder="1" applyAlignment="1">
      <alignment horizontal="center" vertical="center"/>
    </xf>
    <xf numFmtId="0" fontId="11" fillId="0" borderId="136" xfId="0" applyFont="1" applyBorder="1" applyAlignment="1">
      <alignment horizontal="center" vertical="center"/>
    </xf>
    <xf numFmtId="0" fontId="11" fillId="0" borderId="140" xfId="0" applyFont="1" applyBorder="1" applyAlignment="1">
      <alignment horizontal="center" vertical="center"/>
    </xf>
    <xf numFmtId="0" fontId="110" fillId="0" borderId="146" xfId="0" applyFont="1" applyBorder="1" applyAlignment="1" applyProtection="1">
      <alignment horizontal="center" vertical="center"/>
      <protection locked="0"/>
    </xf>
    <xf numFmtId="0" fontId="110" fillId="0" borderId="143" xfId="0" applyFont="1" applyBorder="1" applyAlignment="1" applyProtection="1">
      <alignment horizontal="center" vertical="center"/>
      <protection locked="0"/>
    </xf>
    <xf numFmtId="0" fontId="20" fillId="0" borderId="30" xfId="0" applyFont="1" applyBorder="1" applyAlignment="1">
      <alignment horizontal="center" vertical="center" textRotation="255" shrinkToFit="1"/>
    </xf>
    <xf numFmtId="0" fontId="20" fillId="0" borderId="30" xfId="0" applyFont="1" applyBorder="1" applyAlignment="1">
      <alignment horizontal="center" vertical="center"/>
    </xf>
    <xf numFmtId="0" fontId="20" fillId="0" borderId="152" xfId="0" applyFont="1" applyBorder="1">
      <alignment vertical="center"/>
    </xf>
    <xf numFmtId="0" fontId="20" fillId="0" borderId="141" xfId="0" applyFont="1" applyBorder="1">
      <alignment vertical="center"/>
    </xf>
    <xf numFmtId="0" fontId="20" fillId="0" borderId="139" xfId="0" applyFont="1" applyBorder="1">
      <alignment vertical="center"/>
    </xf>
    <xf numFmtId="0" fontId="20" fillId="0" borderId="136" xfId="0" applyFont="1" applyBorder="1">
      <alignment vertical="center"/>
    </xf>
    <xf numFmtId="0" fontId="20" fillId="0" borderId="152" xfId="0" applyFont="1" applyBorder="1" applyAlignment="1" applyProtection="1">
      <alignment horizontal="center" vertical="center"/>
      <protection locked="0"/>
    </xf>
    <xf numFmtId="0" fontId="20" fillId="0" borderId="139" xfId="0" applyFont="1" applyBorder="1" applyAlignment="1" applyProtection="1">
      <alignment horizontal="center" vertical="center"/>
      <protection locked="0"/>
    </xf>
    <xf numFmtId="0" fontId="20" fillId="0" borderId="152" xfId="0" applyFont="1" applyBorder="1" applyProtection="1">
      <alignment vertical="center"/>
      <protection locked="0"/>
    </xf>
    <xf numFmtId="0" fontId="20" fillId="0" borderId="141" xfId="0" applyFont="1" applyBorder="1" applyProtection="1">
      <alignment vertical="center"/>
      <protection locked="0"/>
    </xf>
    <xf numFmtId="0" fontId="20" fillId="0" borderId="153" xfId="0" applyFont="1" applyBorder="1" applyProtection="1">
      <alignment vertical="center"/>
      <protection locked="0"/>
    </xf>
    <xf numFmtId="0" fontId="20" fillId="0" borderId="139" xfId="0" applyFont="1" applyBorder="1" applyProtection="1">
      <alignment vertical="center"/>
      <protection locked="0"/>
    </xf>
    <xf numFmtId="0" fontId="20" fillId="0" borderId="136" xfId="0" applyFont="1" applyBorder="1" applyProtection="1">
      <alignment vertical="center"/>
      <protection locked="0"/>
    </xf>
    <xf numFmtId="0" fontId="20" fillId="0" borderId="140" xfId="0" applyFont="1" applyBorder="1" applyProtection="1">
      <alignment vertical="center"/>
      <protection locked="0"/>
    </xf>
    <xf numFmtId="49" fontId="20" fillId="0" borderId="141" xfId="0" applyNumberFormat="1" applyFont="1" applyBorder="1" applyAlignment="1">
      <alignment horizontal="center" vertical="center"/>
    </xf>
    <xf numFmtId="0" fontId="108" fillId="0" borderId="30" xfId="0" applyFont="1" applyBorder="1" applyAlignment="1">
      <alignment vertical="center" textRotation="255" shrinkToFit="1"/>
    </xf>
    <xf numFmtId="0" fontId="108" fillId="0" borderId="30" xfId="0" applyFont="1" applyBorder="1" applyAlignment="1">
      <alignment horizontal="center" vertical="center"/>
    </xf>
    <xf numFmtId="0" fontId="20" fillId="0" borderId="137" xfId="0" applyFont="1" applyBorder="1">
      <alignment vertical="center"/>
    </xf>
    <xf numFmtId="0" fontId="20" fillId="0" borderId="0" xfId="0" applyFont="1">
      <alignment vertical="center"/>
    </xf>
    <xf numFmtId="0" fontId="20" fillId="0" borderId="154" xfId="0" applyFont="1" applyBorder="1">
      <alignment vertical="center"/>
    </xf>
    <xf numFmtId="0" fontId="110" fillId="0" borderId="30" xfId="0" applyFont="1" applyBorder="1" applyAlignment="1" applyProtection="1">
      <alignment vertical="center" shrinkToFit="1"/>
      <protection locked="0"/>
    </xf>
    <xf numFmtId="0" fontId="20" fillId="0" borderId="140" xfId="0" applyFont="1" applyBorder="1">
      <alignment vertical="center"/>
    </xf>
    <xf numFmtId="0" fontId="20" fillId="0" borderId="146" xfId="0" applyFont="1" applyBorder="1" applyAlignment="1">
      <alignment horizontal="center" vertical="center"/>
    </xf>
    <xf numFmtId="0" fontId="20" fillId="0" borderId="144" xfId="0" applyFont="1" applyBorder="1" applyAlignment="1">
      <alignment horizontal="center" vertical="center"/>
    </xf>
    <xf numFmtId="0" fontId="110" fillId="0" borderId="146" xfId="0" applyFont="1" applyBorder="1" applyAlignment="1" applyProtection="1">
      <alignment horizontal="center" vertical="center" shrinkToFit="1"/>
      <protection locked="0"/>
    </xf>
    <xf numFmtId="0" fontId="110" fillId="0" borderId="143" xfId="0" applyFont="1" applyBorder="1" applyAlignment="1" applyProtection="1">
      <alignment horizontal="center" vertical="center" shrinkToFit="1"/>
      <protection locked="0"/>
    </xf>
    <xf numFmtId="0" fontId="110" fillId="0" borderId="144" xfId="0" applyFont="1" applyBorder="1" applyAlignment="1" applyProtection="1">
      <alignment horizontal="center" vertical="center"/>
      <protection locked="0"/>
    </xf>
    <xf numFmtId="0" fontId="110" fillId="0" borderId="143" xfId="0" applyFont="1" applyBorder="1" applyProtection="1">
      <alignment vertical="center"/>
      <protection locked="0"/>
    </xf>
    <xf numFmtId="0" fontId="110" fillId="0" borderId="144" xfId="0" applyFont="1" applyBorder="1" applyProtection="1">
      <alignment vertical="center"/>
      <protection locked="0"/>
    </xf>
    <xf numFmtId="0" fontId="110" fillId="0" borderId="152" xfId="0" applyFont="1" applyBorder="1" applyAlignment="1" applyProtection="1">
      <alignment vertical="center" shrinkToFit="1"/>
      <protection locked="0"/>
    </xf>
    <xf numFmtId="0" fontId="110" fillId="0" borderId="141" xfId="0" applyFont="1" applyBorder="1" applyAlignment="1" applyProtection="1">
      <alignment vertical="center" shrinkToFit="1"/>
      <protection locked="0"/>
    </xf>
    <xf numFmtId="0" fontId="110" fillId="0" borderId="153" xfId="0" applyFont="1" applyBorder="1" applyAlignment="1" applyProtection="1">
      <alignment vertical="center" shrinkToFit="1"/>
      <protection locked="0"/>
    </xf>
    <xf numFmtId="0" fontId="110" fillId="0" borderId="139" xfId="0" applyFont="1" applyBorder="1" applyAlignment="1" applyProtection="1">
      <alignment vertical="center" shrinkToFit="1"/>
      <protection locked="0"/>
    </xf>
    <xf numFmtId="0" fontId="110" fillId="0" borderId="136" xfId="0" applyFont="1" applyBorder="1" applyAlignment="1" applyProtection="1">
      <alignment vertical="center" shrinkToFit="1"/>
      <protection locked="0"/>
    </xf>
    <xf numFmtId="0" fontId="110" fillId="0" borderId="140" xfId="0" applyFont="1" applyBorder="1" applyAlignment="1" applyProtection="1">
      <alignment vertical="center" shrinkToFit="1"/>
      <protection locked="0"/>
    </xf>
    <xf numFmtId="0" fontId="108" fillId="0" borderId="146" xfId="0" applyFont="1" applyBorder="1" applyAlignment="1">
      <alignment vertical="center" shrinkToFit="1"/>
    </xf>
    <xf numFmtId="0" fontId="108" fillId="0" borderId="143" xfId="0" applyFont="1" applyBorder="1" applyAlignment="1">
      <alignment vertical="center" shrinkToFit="1"/>
    </xf>
    <xf numFmtId="0" fontId="108" fillId="0" borderId="144" xfId="0" applyFont="1" applyBorder="1" applyAlignment="1">
      <alignment vertical="center" shrinkToFit="1"/>
    </xf>
    <xf numFmtId="49" fontId="20" fillId="0" borderId="146" xfId="0" applyNumberFormat="1" applyFont="1" applyBorder="1" applyProtection="1">
      <alignment vertical="center"/>
      <protection locked="0"/>
    </xf>
    <xf numFmtId="0" fontId="108" fillId="0" borderId="146" xfId="0" applyFont="1" applyBorder="1">
      <alignment vertical="center"/>
    </xf>
    <xf numFmtId="0" fontId="108" fillId="0" borderId="143" xfId="0" applyFont="1" applyBorder="1">
      <alignment vertical="center"/>
    </xf>
    <xf numFmtId="0" fontId="108" fillId="0" borderId="144" xfId="0" applyFont="1" applyBorder="1">
      <alignment vertical="center"/>
    </xf>
    <xf numFmtId="0" fontId="110" fillId="0" borderId="146" xfId="0" applyFont="1" applyBorder="1" applyAlignment="1" applyProtection="1">
      <alignment horizontal="right" vertical="center"/>
      <protection locked="0"/>
    </xf>
    <xf numFmtId="0" fontId="110" fillId="0" borderId="143" xfId="0" applyFont="1" applyBorder="1" applyAlignment="1" applyProtection="1">
      <alignment horizontal="right" vertical="center"/>
      <protection locked="0"/>
    </xf>
    <xf numFmtId="0" fontId="110" fillId="0" borderId="146" xfId="0" applyFont="1" applyBorder="1" applyProtection="1">
      <alignment vertical="center"/>
      <protection locked="0"/>
    </xf>
    <xf numFmtId="0" fontId="110" fillId="0" borderId="30" xfId="0" applyFont="1" applyBorder="1" applyAlignment="1" applyProtection="1">
      <alignment horizontal="center" vertical="center"/>
      <protection locked="0"/>
    </xf>
    <xf numFmtId="49" fontId="110" fillId="0" borderId="30" xfId="0" applyNumberFormat="1" applyFont="1" applyBorder="1" applyProtection="1">
      <alignment vertical="center"/>
      <protection locked="0"/>
    </xf>
    <xf numFmtId="0" fontId="108" fillId="0" borderId="152" xfId="0" applyFont="1" applyBorder="1">
      <alignment vertical="center"/>
    </xf>
    <xf numFmtId="0" fontId="108" fillId="0" borderId="141" xfId="0" applyFont="1" applyBorder="1">
      <alignment vertical="center"/>
    </xf>
    <xf numFmtId="0" fontId="108" fillId="0" borderId="153" xfId="0" applyFont="1" applyBorder="1">
      <alignment vertical="center"/>
    </xf>
    <xf numFmtId="0" fontId="108" fillId="0" borderId="139" xfId="0" applyFont="1" applyBorder="1">
      <alignment vertical="center"/>
    </xf>
    <xf numFmtId="0" fontId="108" fillId="0" borderId="136" xfId="0" applyFont="1" applyBorder="1">
      <alignment vertical="center"/>
    </xf>
    <xf numFmtId="0" fontId="108" fillId="0" borderId="140" xfId="0" applyFont="1" applyBorder="1">
      <alignment vertical="center"/>
    </xf>
    <xf numFmtId="0" fontId="111" fillId="0" borderId="30" xfId="0" applyFont="1" applyBorder="1" applyAlignment="1">
      <alignment horizontal="center" vertical="center" wrapText="1"/>
    </xf>
    <xf numFmtId="0" fontId="110" fillId="0" borderId="146" xfId="0" applyFont="1" applyBorder="1" applyAlignment="1" applyProtection="1">
      <alignment vertical="center" shrinkToFit="1"/>
      <protection locked="0"/>
    </xf>
    <xf numFmtId="0" fontId="110" fillId="0" borderId="143" xfId="0" applyFont="1" applyBorder="1" applyAlignment="1" applyProtection="1">
      <alignment vertical="center" shrinkToFit="1"/>
      <protection locked="0"/>
    </xf>
    <xf numFmtId="0" fontId="110" fillId="0" borderId="144" xfId="0" applyFont="1" applyBorder="1" applyAlignment="1" applyProtection="1">
      <alignment vertical="center" shrinkToFit="1"/>
      <protection locked="0"/>
    </xf>
    <xf numFmtId="0" fontId="108" fillId="0" borderId="152" xfId="0" applyFont="1" applyBorder="1" applyAlignment="1">
      <alignment vertical="center" textRotation="255"/>
    </xf>
    <xf numFmtId="0" fontId="108" fillId="0" borderId="153" xfId="0" applyFont="1" applyBorder="1" applyAlignment="1">
      <alignment vertical="center" textRotation="255"/>
    </xf>
    <xf numFmtId="0" fontId="108" fillId="0" borderId="137" xfId="0" applyFont="1" applyBorder="1" applyAlignment="1">
      <alignment vertical="center" textRotation="255"/>
    </xf>
    <xf numFmtId="0" fontId="108" fillId="0" borderId="154" xfId="0" applyFont="1" applyBorder="1" applyAlignment="1">
      <alignment vertical="center" textRotation="255"/>
    </xf>
    <xf numFmtId="0" fontId="108" fillId="0" borderId="139" xfId="0" applyFont="1" applyBorder="1" applyAlignment="1">
      <alignment vertical="center" textRotation="255"/>
    </xf>
    <xf numFmtId="0" fontId="108" fillId="0" borderId="140" xfId="0" applyFont="1" applyBorder="1" applyAlignment="1">
      <alignment vertical="center" textRotation="255"/>
    </xf>
    <xf numFmtId="0" fontId="108" fillId="0" borderId="30" xfId="0" applyFont="1" applyBorder="1" applyAlignment="1">
      <alignment vertical="center" textRotation="255"/>
    </xf>
    <xf numFmtId="0" fontId="108" fillId="0" borderId="30" xfId="0" applyFont="1" applyBorder="1" applyAlignment="1">
      <alignment vertical="center" wrapText="1"/>
    </xf>
    <xf numFmtId="0" fontId="129" fillId="0" borderId="141" xfId="0" applyFont="1" applyBorder="1" applyAlignment="1">
      <alignment horizontal="center" vertical="center"/>
    </xf>
    <xf numFmtId="0" fontId="15" fillId="0" borderId="30" xfId="0" applyFont="1" applyBorder="1" applyAlignment="1" applyProtection="1">
      <alignment vertical="center" shrinkToFit="1"/>
      <protection locked="0"/>
    </xf>
    <xf numFmtId="0" fontId="15" fillId="0" borderId="146" xfId="0" applyFont="1" applyBorder="1" applyAlignment="1" applyProtection="1">
      <alignment vertical="center" shrinkToFit="1"/>
      <protection locked="0"/>
    </xf>
    <xf numFmtId="0" fontId="15" fillId="0" borderId="30" xfId="0" applyFont="1" applyBorder="1" applyAlignment="1">
      <alignment horizontal="center" vertical="center" wrapText="1"/>
    </xf>
    <xf numFmtId="0" fontId="15" fillId="0" borderId="30" xfId="0" applyFont="1" applyBorder="1" applyAlignment="1">
      <alignment horizontal="center" vertical="center"/>
    </xf>
    <xf numFmtId="0" fontId="15" fillId="0" borderId="178" xfId="0" applyFont="1" applyBorder="1" applyAlignment="1">
      <alignment horizontal="center" vertical="center"/>
    </xf>
    <xf numFmtId="0" fontId="15" fillId="0" borderId="30" xfId="0" applyFont="1" applyBorder="1" applyAlignment="1">
      <alignment horizontal="distributed" vertical="center"/>
    </xf>
    <xf numFmtId="0" fontId="15" fillId="0" borderId="152" xfId="0" applyFont="1" applyBorder="1" applyAlignment="1">
      <alignment horizontal="left" vertical="center" shrinkToFit="1"/>
    </xf>
    <xf numFmtId="0" fontId="15" fillId="0" borderId="141" xfId="0" applyFont="1" applyBorder="1" applyAlignment="1">
      <alignment horizontal="left" vertical="center" shrinkToFit="1"/>
    </xf>
    <xf numFmtId="0" fontId="15" fillId="0" borderId="153" xfId="0" applyFont="1" applyBorder="1" applyAlignment="1">
      <alignment horizontal="left" vertical="center" shrinkToFit="1"/>
    </xf>
    <xf numFmtId="0" fontId="15" fillId="0" borderId="146" xfId="0" applyFont="1" applyBorder="1">
      <alignment vertical="center"/>
    </xf>
    <xf numFmtId="0" fontId="15" fillId="0" borderId="143" xfId="0" applyFont="1" applyBorder="1">
      <alignment vertical="center"/>
    </xf>
    <xf numFmtId="0" fontId="15" fillId="0" borderId="146" xfId="0" applyFont="1" applyBorder="1" applyAlignment="1" applyProtection="1">
      <protection locked="0"/>
    </xf>
    <xf numFmtId="0" fontId="15" fillId="0" borderId="143" xfId="0" applyFont="1" applyBorder="1" applyAlignment="1" applyProtection="1">
      <protection locked="0"/>
    </xf>
    <xf numFmtId="0" fontId="15" fillId="0" borderId="143"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143" xfId="0" applyFont="1" applyBorder="1" applyAlignment="1" applyProtection="1">
      <alignment vertical="center" shrinkToFit="1"/>
      <protection locked="0"/>
    </xf>
    <xf numFmtId="0" fontId="15" fillId="0" borderId="143" xfId="0" applyFont="1" applyBorder="1" applyProtection="1">
      <alignment vertical="center"/>
      <protection locked="0"/>
    </xf>
    <xf numFmtId="0" fontId="15" fillId="0" borderId="136" xfId="0" applyFont="1" applyBorder="1" applyProtection="1">
      <alignment vertical="center"/>
      <protection locked="0"/>
    </xf>
    <xf numFmtId="177" fontId="15" fillId="0" borderId="0" xfId="0" applyNumberFormat="1" applyFont="1" applyAlignment="1">
      <alignment horizontal="left" vertical="center"/>
    </xf>
    <xf numFmtId="0" fontId="15" fillId="0" borderId="139" xfId="0" applyFont="1" applyBorder="1" applyAlignment="1" applyProtection="1">
      <alignment vertical="center" shrinkToFit="1"/>
      <protection locked="0"/>
    </xf>
    <xf numFmtId="0" fontId="15" fillId="0" borderId="136" xfId="0" applyFont="1" applyBorder="1" applyAlignment="1" applyProtection="1">
      <alignment vertical="center" shrinkToFit="1"/>
      <protection locked="0"/>
    </xf>
    <xf numFmtId="0" fontId="126" fillId="0" borderId="0" xfId="0" applyFont="1" applyAlignment="1">
      <alignment horizontal="right" vertical="center"/>
    </xf>
    <xf numFmtId="3" fontId="20" fillId="0" borderId="0" xfId="0" applyNumberFormat="1" applyFont="1" applyAlignment="1">
      <alignment horizontal="center" vertical="center"/>
    </xf>
    <xf numFmtId="0" fontId="21" fillId="0" borderId="141" xfId="0" applyFont="1" applyBorder="1" applyAlignment="1">
      <alignment horizontal="center" vertical="center"/>
    </xf>
    <xf numFmtId="0" fontId="21" fillId="0" borderId="136" xfId="0" applyFont="1" applyBorder="1" applyAlignment="1">
      <alignment horizontal="center" vertical="center"/>
    </xf>
    <xf numFmtId="0" fontId="127" fillId="0" borderId="146" xfId="0" applyFont="1" applyBorder="1" applyAlignment="1">
      <alignment horizontal="center" vertical="center"/>
    </xf>
    <xf numFmtId="0" fontId="127" fillId="0" borderId="143" xfId="0" applyFont="1" applyBorder="1" applyAlignment="1">
      <alignment horizontal="center" vertical="center"/>
    </xf>
    <xf numFmtId="0" fontId="127" fillId="0" borderId="144" xfId="0" applyFont="1" applyBorder="1" applyAlignment="1">
      <alignment horizontal="center" vertical="center"/>
    </xf>
    <xf numFmtId="0" fontId="21" fillId="0" borderId="30" xfId="0" applyFont="1" applyBorder="1" applyAlignment="1">
      <alignment horizontal="center" vertical="center"/>
    </xf>
    <xf numFmtId="0" fontId="21" fillId="0" borderId="146" xfId="0" applyFont="1" applyBorder="1" applyAlignment="1">
      <alignment horizontal="center" vertical="center"/>
    </xf>
    <xf numFmtId="0" fontId="21" fillId="0" borderId="143" xfId="0" applyFont="1" applyBorder="1" applyAlignment="1">
      <alignment horizontal="center" vertical="center"/>
    </xf>
    <xf numFmtId="0" fontId="21" fillId="0" borderId="152" xfId="0" applyFont="1" applyBorder="1" applyAlignment="1">
      <alignment horizontal="center" vertical="center"/>
    </xf>
    <xf numFmtId="0" fontId="21" fillId="0" borderId="139" xfId="0" applyFont="1" applyBorder="1" applyAlignment="1">
      <alignment horizontal="center" vertical="center"/>
    </xf>
    <xf numFmtId="0" fontId="21" fillId="0" borderId="152" xfId="0" applyFont="1" applyBorder="1" applyAlignment="1">
      <alignment horizontal="left" vertical="center" shrinkToFit="1"/>
    </xf>
    <xf numFmtId="0" fontId="21" fillId="0" borderId="141" xfId="0" applyFont="1" applyBorder="1" applyAlignment="1">
      <alignment horizontal="left" vertical="center" shrinkToFit="1"/>
    </xf>
    <xf numFmtId="0" fontId="21" fillId="0" borderId="153" xfId="0" applyFont="1" applyBorder="1" applyAlignment="1">
      <alignment horizontal="left" vertical="center" shrinkToFit="1"/>
    </xf>
    <xf numFmtId="0" fontId="21" fillId="0" borderId="137" xfId="0" applyFont="1" applyBorder="1" applyAlignment="1">
      <alignment horizontal="left" vertical="center" shrinkToFit="1"/>
    </xf>
    <xf numFmtId="0" fontId="21" fillId="0" borderId="0" xfId="0" applyFont="1" applyAlignment="1">
      <alignment horizontal="left" vertical="center" shrinkToFit="1"/>
    </xf>
    <xf numFmtId="0" fontId="21" fillId="0" borderId="154" xfId="0" applyFont="1" applyBorder="1" applyAlignment="1">
      <alignment horizontal="left" vertical="center" shrinkToFit="1"/>
    </xf>
    <xf numFmtId="0" fontId="21" fillId="0" borderId="30" xfId="0" applyFont="1" applyBorder="1" applyAlignment="1">
      <alignment horizontal="center" vertical="center" wrapText="1"/>
    </xf>
    <xf numFmtId="0" fontId="21" fillId="0" borderId="146" xfId="0" applyFont="1" applyBorder="1">
      <alignment vertical="center"/>
    </xf>
    <xf numFmtId="0" fontId="21" fillId="0" borderId="143" xfId="0" applyFont="1" applyBorder="1">
      <alignment vertical="center"/>
    </xf>
    <xf numFmtId="0" fontId="21" fillId="0" borderId="144" xfId="0" applyFont="1" applyBorder="1">
      <alignment vertical="center"/>
    </xf>
    <xf numFmtId="0" fontId="128" fillId="0" borderId="30" xfId="0" applyFont="1" applyBorder="1" applyAlignment="1">
      <alignment horizontal="center" vertical="center" wrapText="1"/>
    </xf>
    <xf numFmtId="177" fontId="21" fillId="0" borderId="183" xfId="0" applyNumberFormat="1" applyFont="1" applyBorder="1" applyAlignment="1">
      <alignment horizontal="right" vertical="center"/>
    </xf>
    <xf numFmtId="177" fontId="21" fillId="0" borderId="179" xfId="0" applyNumberFormat="1" applyFont="1" applyBorder="1" applyAlignment="1">
      <alignment horizontal="right" vertical="center"/>
    </xf>
    <xf numFmtId="0" fontId="21" fillId="0" borderId="136" xfId="0" applyFont="1" applyBorder="1" applyAlignment="1">
      <alignment vertical="center" shrinkToFit="1"/>
    </xf>
    <xf numFmtId="0" fontId="20" fillId="0" borderId="123" xfId="0" applyFont="1" applyBorder="1">
      <alignment vertical="center"/>
    </xf>
    <xf numFmtId="0" fontId="20" fillId="0" borderId="123" xfId="0" applyFont="1" applyBorder="1" applyAlignment="1">
      <alignment horizontal="right" vertical="center"/>
    </xf>
    <xf numFmtId="0" fontId="20" fillId="0" borderId="57" xfId="0" applyFont="1" applyBorder="1">
      <alignment vertical="center"/>
    </xf>
    <xf numFmtId="0" fontId="20" fillId="0" borderId="189" xfId="0" applyFont="1" applyBorder="1" applyAlignment="1">
      <alignment horizontal="center" vertical="center" wrapText="1"/>
    </xf>
    <xf numFmtId="0" fontId="20" fillId="0" borderId="71" xfId="0" applyFont="1" applyBorder="1" applyAlignment="1">
      <alignment horizontal="center" vertical="center" wrapText="1"/>
    </xf>
    <xf numFmtId="0" fontId="20" fillId="0" borderId="72" xfId="0" applyFont="1" applyBorder="1" applyAlignment="1">
      <alignment horizontal="center" vertical="center" wrapText="1"/>
    </xf>
    <xf numFmtId="0" fontId="20" fillId="0" borderId="195" xfId="0" applyFont="1" applyBorder="1" applyAlignment="1">
      <alignment horizontal="center" vertical="center" wrapText="1"/>
    </xf>
    <xf numFmtId="0" fontId="20" fillId="0" borderId="74" xfId="0" applyFont="1" applyBorder="1" applyAlignment="1">
      <alignment horizontal="center" vertical="center" wrapText="1"/>
    </xf>
    <xf numFmtId="0" fontId="20" fillId="0" borderId="75" xfId="0" applyFont="1" applyBorder="1" applyAlignment="1">
      <alignment horizontal="center" vertical="center" wrapText="1"/>
    </xf>
    <xf numFmtId="0" fontId="20" fillId="0" borderId="71" xfId="0" applyFont="1" applyBorder="1" applyAlignment="1">
      <alignment vertical="center" wrapText="1"/>
    </xf>
    <xf numFmtId="0" fontId="20" fillId="0" borderId="72" xfId="0" applyFont="1" applyBorder="1" applyAlignment="1">
      <alignment vertical="center" wrapText="1"/>
    </xf>
    <xf numFmtId="0" fontId="20" fillId="0" borderId="74" xfId="0" applyFont="1" applyBorder="1" applyAlignment="1">
      <alignment vertical="center" wrapText="1"/>
    </xf>
    <xf numFmtId="0" fontId="20" fillId="0" borderId="75" xfId="0" applyFont="1" applyBorder="1" applyAlignment="1">
      <alignment vertical="center" wrapText="1"/>
    </xf>
    <xf numFmtId="0" fontId="20" fillId="0" borderId="59" xfId="0" applyFont="1" applyBorder="1">
      <alignment vertical="center"/>
    </xf>
    <xf numFmtId="0" fontId="20" fillId="0" borderId="192" xfId="0" applyFont="1" applyBorder="1">
      <alignment vertical="center"/>
    </xf>
    <xf numFmtId="0" fontId="20" fillId="0" borderId="151"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193" xfId="0" applyFont="1" applyBorder="1" applyProtection="1">
      <alignment vertical="center"/>
      <protection locked="0"/>
    </xf>
    <xf numFmtId="0" fontId="20" fillId="0" borderId="194" xfId="0" applyFont="1" applyBorder="1" applyProtection="1">
      <alignment vertical="center"/>
      <protection locked="0"/>
    </xf>
    <xf numFmtId="0" fontId="20" fillId="0" borderId="30" xfId="0" applyFont="1" applyBorder="1" applyProtection="1">
      <alignment vertical="center"/>
      <protection locked="0"/>
    </xf>
    <xf numFmtId="0" fontId="20" fillId="0" borderId="196" xfId="0" applyFont="1" applyBorder="1" applyProtection="1">
      <alignment vertical="center"/>
      <protection locked="0"/>
    </xf>
    <xf numFmtId="0" fontId="20" fillId="0" borderId="2" xfId="0" applyFont="1" applyBorder="1">
      <alignment vertical="center"/>
    </xf>
    <xf numFmtId="0" fontId="20" fillId="0" borderId="147" xfId="0" applyFont="1" applyBorder="1" applyAlignment="1">
      <alignment horizontal="center" vertical="center"/>
    </xf>
    <xf numFmtId="0" fontId="20" fillId="0" borderId="66" xfId="0" applyFont="1" applyBorder="1" applyAlignment="1">
      <alignment horizontal="center" vertical="center"/>
    </xf>
    <xf numFmtId="0" fontId="20" fillId="0" borderId="86" xfId="0" applyFont="1" applyBorder="1" applyAlignment="1">
      <alignment horizontal="center" vertical="center"/>
    </xf>
    <xf numFmtId="0" fontId="20" fillId="0" borderId="66" xfId="0" applyFont="1" applyBorder="1">
      <alignment vertical="center"/>
    </xf>
    <xf numFmtId="0" fontId="20" fillId="0" borderId="188" xfId="0" applyFont="1" applyBorder="1" applyAlignment="1">
      <alignment horizontal="center" vertical="center" wrapText="1"/>
    </xf>
    <xf numFmtId="0" fontId="20" fillId="0" borderId="190" xfId="0" applyFont="1" applyBorder="1" applyAlignment="1">
      <alignment horizontal="center" vertical="center" wrapText="1"/>
    </xf>
    <xf numFmtId="0" fontId="20" fillId="0" borderId="191" xfId="0" applyFont="1" applyBorder="1" applyAlignment="1">
      <alignment horizontal="center" vertical="center" wrapText="1"/>
    </xf>
    <xf numFmtId="0" fontId="20" fillId="0" borderId="123" xfId="0" applyFont="1" applyBorder="1" applyAlignment="1">
      <alignment horizontal="center" vertical="center"/>
    </xf>
    <xf numFmtId="0" fontId="20" fillId="0" borderId="71" xfId="0" applyFont="1" applyBorder="1" applyAlignment="1">
      <alignment horizontal="center" vertical="center"/>
    </xf>
    <xf numFmtId="0" fontId="20" fillId="0" borderId="71" xfId="0" applyFont="1" applyBorder="1">
      <alignment vertical="center"/>
    </xf>
    <xf numFmtId="0" fontId="20" fillId="0" borderId="124" xfId="0" applyFont="1" applyBorder="1">
      <alignment vertical="center"/>
    </xf>
    <xf numFmtId="0" fontId="20" fillId="0" borderId="3" xfId="0" applyFont="1" applyBorder="1">
      <alignment vertical="center"/>
    </xf>
    <xf numFmtId="0" fontId="20" fillId="0" borderId="80" xfId="0" applyFont="1" applyBorder="1" applyAlignment="1">
      <alignment horizontal="distributed" vertical="center"/>
    </xf>
    <xf numFmtId="0" fontId="20" fillId="0" borderId="71" xfId="0" applyFont="1" applyBorder="1" applyAlignment="1">
      <alignment horizontal="distributed" vertical="center"/>
    </xf>
    <xf numFmtId="0" fontId="20" fillId="0" borderId="120" xfId="0" applyFont="1" applyBorder="1" applyAlignment="1">
      <alignment horizontal="distributed" vertical="center"/>
    </xf>
    <xf numFmtId="0" fontId="20" fillId="0" borderId="74" xfId="0" applyFont="1" applyBorder="1" applyAlignment="1">
      <alignment horizontal="distributed" vertical="center"/>
    </xf>
    <xf numFmtId="0" fontId="20" fillId="0" borderId="4" xfId="0" applyFont="1" applyBorder="1" applyAlignment="1">
      <alignment horizontal="right" vertical="center"/>
    </xf>
    <xf numFmtId="0" fontId="20" fillId="0" borderId="71" xfId="0" applyFont="1" applyBorder="1" applyAlignment="1">
      <alignment horizontal="right" vertical="center"/>
    </xf>
    <xf numFmtId="0" fontId="20" fillId="0" borderId="74" xfId="0" applyFont="1" applyBorder="1" applyAlignment="1">
      <alignment horizontal="center" vertical="center"/>
    </xf>
    <xf numFmtId="0" fontId="20" fillId="0" borderId="74" xfId="0" applyFont="1" applyBorder="1">
      <alignment vertical="center"/>
    </xf>
    <xf numFmtId="0" fontId="20" fillId="0" borderId="122" xfId="0" applyFont="1" applyBorder="1" applyAlignment="1">
      <alignment horizontal="distributed" vertical="center"/>
    </xf>
    <xf numFmtId="0" fontId="20" fillId="0" borderId="123" xfId="0" applyFont="1" applyBorder="1" applyAlignment="1">
      <alignment horizontal="distributed" vertical="center"/>
    </xf>
    <xf numFmtId="0" fontId="20" fillId="0" borderId="119" xfId="0" applyFont="1" applyBorder="1">
      <alignment vertical="center"/>
    </xf>
    <xf numFmtId="0" fontId="20" fillId="0" borderId="197" xfId="0" applyFont="1" applyBorder="1" applyAlignment="1">
      <alignment vertical="center" textRotation="255"/>
    </xf>
    <xf numFmtId="0" fontId="20" fillId="0" borderId="153" xfId="0" applyFont="1" applyBorder="1" applyAlignment="1">
      <alignment vertical="center" textRotation="255"/>
    </xf>
    <xf numFmtId="0" fontId="20" fillId="0" borderId="6" xfId="0" applyFont="1" applyBorder="1" applyAlignment="1">
      <alignment vertical="center" textRotation="255"/>
    </xf>
    <xf numFmtId="0" fontId="20" fillId="0" borderId="154" xfId="0" applyFont="1" applyBorder="1" applyAlignment="1">
      <alignment vertical="center" textRotation="255"/>
    </xf>
    <xf numFmtId="0" fontId="20" fillId="0" borderId="142" xfId="0" applyFont="1" applyBorder="1" applyAlignment="1">
      <alignment vertical="center" textRotation="255"/>
    </xf>
    <xf numFmtId="0" fontId="20" fillId="0" borderId="140" xfId="0" applyFont="1" applyBorder="1" applyAlignment="1">
      <alignment vertical="center" textRotation="255"/>
    </xf>
    <xf numFmtId="0" fontId="20" fillId="0" borderId="188" xfId="0" applyFont="1" applyBorder="1" applyAlignment="1">
      <alignment horizontal="center" vertical="center"/>
    </xf>
    <xf numFmtId="0" fontId="20" fillId="0" borderId="54" xfId="0" applyFont="1" applyBorder="1">
      <alignment vertical="center"/>
    </xf>
    <xf numFmtId="0" fontId="20" fillId="0" borderId="4" xfId="0" applyFont="1" applyBorder="1" applyAlignment="1">
      <alignment horizontal="center" vertical="center"/>
    </xf>
    <xf numFmtId="0" fontId="20" fillId="0" borderId="8" xfId="0" applyFont="1" applyBorder="1" applyAlignment="1">
      <alignment horizontal="left" vertical="center" wrapText="1"/>
    </xf>
    <xf numFmtId="0" fontId="20" fillId="0" borderId="2" xfId="0" applyFont="1" applyBorder="1" applyAlignment="1">
      <alignment horizontal="left" vertical="center" wrapText="1"/>
    </xf>
    <xf numFmtId="0" fontId="20" fillId="0" borderId="47" xfId="0" applyFont="1" applyBorder="1" applyAlignment="1">
      <alignment horizontal="left" vertical="center" wrapText="1"/>
    </xf>
    <xf numFmtId="0" fontId="20" fillId="0" borderId="74" xfId="0" applyFont="1" applyBorder="1" applyAlignment="1">
      <alignment horizontal="right" vertical="center"/>
    </xf>
    <xf numFmtId="0" fontId="20" fillId="0" borderId="30" xfId="0" applyFont="1" applyBorder="1" applyAlignment="1" applyProtection="1">
      <alignment vertical="center" textRotation="255"/>
      <protection locked="0"/>
    </xf>
    <xf numFmtId="0" fontId="20" fillId="0" borderId="30" xfId="0" applyFont="1" applyBorder="1" applyAlignment="1" applyProtection="1">
      <alignment vertical="center" wrapText="1"/>
      <protection locked="0"/>
    </xf>
    <xf numFmtId="0" fontId="20" fillId="0" borderId="188" xfId="0" applyFont="1" applyBorder="1" applyAlignment="1">
      <alignment horizontal="center" vertical="center" textRotation="255"/>
    </xf>
    <xf numFmtId="0" fontId="20" fillId="0" borderId="30" xfId="0" applyFont="1" applyBorder="1" applyAlignment="1">
      <alignment horizontal="center" vertical="center" textRotation="255"/>
    </xf>
    <xf numFmtId="0" fontId="20" fillId="0" borderId="57" xfId="0" applyFont="1" applyBorder="1" applyAlignment="1">
      <alignment horizontal="center" vertical="center"/>
    </xf>
    <xf numFmtId="0" fontId="20" fillId="0" borderId="152" xfId="0" applyFont="1" applyBorder="1" applyAlignment="1" applyProtection="1">
      <alignment vertical="center" shrinkToFit="1"/>
      <protection locked="0"/>
    </xf>
    <xf numFmtId="0" fontId="20" fillId="0" borderId="141" xfId="0" applyFont="1" applyBorder="1" applyAlignment="1" applyProtection="1">
      <alignment vertical="center" shrinkToFit="1"/>
      <protection locked="0"/>
    </xf>
    <xf numFmtId="0" fontId="20" fillId="0" borderId="153" xfId="0" applyFont="1" applyBorder="1" applyAlignment="1" applyProtection="1">
      <alignment vertical="center" shrinkToFit="1"/>
      <protection locked="0"/>
    </xf>
    <xf numFmtId="0" fontId="20" fillId="0" borderId="54" xfId="0" applyFont="1" applyBorder="1" applyAlignment="1" applyProtection="1">
      <alignment vertical="center" shrinkToFit="1"/>
      <protection locked="0"/>
    </xf>
    <xf numFmtId="0" fontId="20" fillId="0" borderId="4" xfId="0" applyFont="1" applyBorder="1" applyAlignment="1" applyProtection="1">
      <alignment vertical="center" shrinkToFit="1"/>
      <protection locked="0"/>
    </xf>
    <xf numFmtId="0" fontId="20" fillId="0" borderId="39" xfId="0" applyFont="1" applyBorder="1" applyAlignment="1" applyProtection="1">
      <alignment vertical="center" shrinkToFit="1"/>
      <protection locked="0"/>
    </xf>
    <xf numFmtId="0" fontId="20" fillId="0" borderId="122" xfId="0" applyFont="1" applyBorder="1">
      <alignment vertical="center"/>
    </xf>
    <xf numFmtId="0" fontId="20" fillId="0" borderId="80" xfId="0" applyFont="1" applyBorder="1">
      <alignment vertical="center"/>
    </xf>
    <xf numFmtId="49" fontId="20" fillId="0" borderId="123" xfId="0" applyNumberFormat="1" applyFont="1" applyBorder="1" applyAlignment="1" applyProtection="1">
      <alignment horizontal="right" vertical="center"/>
      <protection locked="0"/>
    </xf>
    <xf numFmtId="49" fontId="20" fillId="0" borderId="71" xfId="0" applyNumberFormat="1" applyFont="1" applyBorder="1" applyAlignment="1" applyProtection="1">
      <alignment horizontal="right" vertical="center"/>
      <protection locked="0"/>
    </xf>
    <xf numFmtId="0" fontId="20" fillId="0" borderId="145" xfId="0" applyFont="1" applyBorder="1" applyProtection="1">
      <alignment vertical="center"/>
      <protection locked="0"/>
    </xf>
    <xf numFmtId="0" fontId="20" fillId="0" borderId="141" xfId="0" applyFont="1" applyBorder="1" applyAlignment="1">
      <alignment horizontal="right" vertical="center"/>
    </xf>
    <xf numFmtId="0" fontId="20" fillId="0" borderId="0" xfId="0" applyFont="1" applyAlignment="1">
      <alignment horizontal="right" vertical="center"/>
    </xf>
    <xf numFmtId="0" fontId="20" fillId="0" borderId="136" xfId="0" applyFont="1" applyBorder="1" applyAlignment="1">
      <alignment horizontal="right" vertical="center"/>
    </xf>
    <xf numFmtId="0" fontId="20" fillId="0" borderId="0" xfId="0" applyFont="1" applyAlignment="1">
      <alignment horizontal="center" vertical="center"/>
    </xf>
    <xf numFmtId="0" fontId="20" fillId="0" borderId="141" xfId="0" applyFont="1" applyBorder="1" applyAlignment="1">
      <alignment horizontal="left" vertical="center"/>
    </xf>
    <xf numFmtId="0" fontId="20" fillId="0" borderId="173" xfId="0" applyFont="1" applyBorder="1" applyAlignment="1">
      <alignment horizontal="left" vertical="center"/>
    </xf>
    <xf numFmtId="0" fontId="20" fillId="0" borderId="51" xfId="0" applyFont="1" applyBorder="1" applyAlignment="1">
      <alignment horizontal="left" vertical="center"/>
    </xf>
    <xf numFmtId="0" fontId="20" fillId="0" borderId="136" xfId="0" applyFont="1" applyBorder="1" applyAlignment="1">
      <alignment horizontal="left" vertical="center"/>
    </xf>
    <xf numFmtId="0" fontId="20" fillId="0" borderId="148" xfId="0" applyFont="1" applyBorder="1" applyAlignment="1">
      <alignment horizontal="left" vertical="center"/>
    </xf>
    <xf numFmtId="49" fontId="20" fillId="0" borderId="123" xfId="0" applyNumberFormat="1" applyFont="1" applyBorder="1" applyProtection="1">
      <alignment vertical="center"/>
      <protection locked="0"/>
    </xf>
    <xf numFmtId="49" fontId="20" fillId="0" borderId="71" xfId="0" applyNumberFormat="1" applyFont="1" applyBorder="1" applyProtection="1">
      <alignment vertical="center"/>
      <protection locked="0"/>
    </xf>
    <xf numFmtId="49" fontId="20" fillId="0" borderId="124" xfId="0" applyNumberFormat="1" applyFont="1" applyBorder="1" applyProtection="1">
      <alignment vertical="center"/>
      <protection locked="0"/>
    </xf>
    <xf numFmtId="49" fontId="20" fillId="0" borderId="3" xfId="0" applyNumberFormat="1" applyFont="1" applyBorder="1" applyProtection="1">
      <alignment vertical="center"/>
      <protection locked="0"/>
    </xf>
    <xf numFmtId="0" fontId="20" fillId="0" borderId="151" xfId="0" applyFont="1" applyBorder="1" applyAlignment="1">
      <alignment horizontal="center" vertical="center"/>
    </xf>
    <xf numFmtId="0" fontId="20" fillId="0" borderId="178" xfId="0" applyFont="1" applyBorder="1" applyAlignment="1">
      <alignment horizontal="center" vertical="center"/>
    </xf>
    <xf numFmtId="49" fontId="20" fillId="0" borderId="0" xfId="0" applyNumberFormat="1" applyFont="1" applyProtection="1">
      <alignment vertical="center"/>
      <protection locked="0"/>
    </xf>
    <xf numFmtId="0" fontId="20" fillId="0" borderId="0" xfId="0" applyFont="1" applyProtection="1">
      <alignment vertical="center"/>
      <protection locked="0"/>
    </xf>
    <xf numFmtId="49" fontId="20" fillId="0" borderId="74" xfId="0" applyNumberFormat="1" applyFont="1" applyBorder="1" applyProtection="1">
      <alignment vertical="center"/>
      <protection locked="0"/>
    </xf>
    <xf numFmtId="49" fontId="20" fillId="0" borderId="119" xfId="0" applyNumberFormat="1" applyFont="1" applyBorder="1" applyProtection="1">
      <alignment vertical="center"/>
      <protection locked="0"/>
    </xf>
    <xf numFmtId="0" fontId="20" fillId="0" borderId="137" xfId="0" applyFont="1" applyBorder="1" applyAlignment="1" applyProtection="1">
      <alignment vertical="center" shrinkToFit="1"/>
      <protection locked="0"/>
    </xf>
    <xf numFmtId="0" fontId="20" fillId="0" borderId="0" xfId="0" applyFont="1" applyAlignment="1" applyProtection="1">
      <alignment vertical="center" shrinkToFit="1"/>
      <protection locked="0"/>
    </xf>
    <xf numFmtId="0" fontId="20" fillId="0" borderId="154" xfId="0" applyFont="1" applyBorder="1" applyAlignment="1" applyProtection="1">
      <alignment vertical="center" shrinkToFit="1"/>
      <protection locked="0"/>
    </xf>
    <xf numFmtId="0" fontId="20" fillId="0" borderId="118" xfId="0" applyFont="1" applyBorder="1" applyAlignment="1">
      <alignment horizontal="center" vertical="center" wrapText="1"/>
    </xf>
    <xf numFmtId="0" fontId="20" fillId="0" borderId="118" xfId="0" applyFont="1" applyBorder="1" applyAlignment="1">
      <alignment horizontal="center" vertical="center"/>
    </xf>
    <xf numFmtId="0" fontId="20" fillId="0" borderId="8" xfId="0" applyFont="1" applyBorder="1" applyProtection="1">
      <alignment vertical="center"/>
      <protection locked="0"/>
    </xf>
    <xf numFmtId="0" fontId="20" fillId="0" borderId="2" xfId="0" applyFont="1" applyBorder="1" applyProtection="1">
      <alignment vertical="center"/>
      <protection locked="0"/>
    </xf>
    <xf numFmtId="0" fontId="20" fillId="0" borderId="173" xfId="0" applyFont="1" applyBorder="1">
      <alignment vertical="center"/>
    </xf>
    <xf numFmtId="0" fontId="20" fillId="0" borderId="148" xfId="0" applyFont="1" applyBorder="1">
      <alignment vertical="center"/>
    </xf>
    <xf numFmtId="0" fontId="20" fillId="0" borderId="4" xfId="0" applyFont="1" applyBorder="1">
      <alignment vertical="center"/>
    </xf>
    <xf numFmtId="0" fontId="20" fillId="0" borderId="2"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120" xfId="0" applyFont="1" applyBorder="1">
      <alignment vertical="center"/>
    </xf>
    <xf numFmtId="49" fontId="20" fillId="0" borderId="74" xfId="0" applyNumberFormat="1" applyFont="1" applyBorder="1" applyAlignment="1" applyProtection="1">
      <alignment horizontal="right" vertical="center"/>
      <protection locked="0"/>
    </xf>
    <xf numFmtId="0" fontId="20" fillId="0" borderId="0" xfId="0" applyFont="1" applyAlignment="1" applyProtection="1">
      <alignment horizontal="center" vertical="center"/>
      <protection locked="0"/>
    </xf>
    <xf numFmtId="0" fontId="20" fillId="0" borderId="5" xfId="0" applyFont="1" applyBorder="1" applyAlignment="1" applyProtection="1">
      <alignment vertical="center" shrinkToFit="1"/>
      <protection locked="0"/>
    </xf>
    <xf numFmtId="0" fontId="20" fillId="0" borderId="30" xfId="0" applyFont="1" applyBorder="1">
      <alignment vertical="center"/>
    </xf>
    <xf numFmtId="0" fontId="20" fillId="0" borderId="122" xfId="0" applyFont="1" applyBorder="1" applyProtection="1">
      <alignment vertical="center"/>
      <protection locked="0"/>
    </xf>
    <xf numFmtId="0" fontId="20" fillId="0" borderId="123" xfId="0" applyFont="1" applyBorder="1" applyProtection="1">
      <alignment vertical="center"/>
      <protection locked="0"/>
    </xf>
    <xf numFmtId="0" fontId="20" fillId="0" borderId="8" xfId="0" applyFont="1" applyBorder="1">
      <alignment vertical="center"/>
    </xf>
    <xf numFmtId="0" fontId="20" fillId="0" borderId="47" xfId="0" applyFont="1" applyBorder="1">
      <alignment vertical="center"/>
    </xf>
    <xf numFmtId="0" fontId="20" fillId="0" borderId="39" xfId="0" applyFont="1" applyBorder="1">
      <alignment vertical="center"/>
    </xf>
    <xf numFmtId="0" fontId="13" fillId="0" borderId="118" xfId="0" applyFont="1" applyBorder="1" applyAlignment="1">
      <alignment horizontal="center" vertical="center" textRotation="255"/>
    </xf>
    <xf numFmtId="0" fontId="13" fillId="0" borderId="30" xfId="0" applyFont="1" applyBorder="1" applyAlignment="1">
      <alignment horizontal="center" vertical="center" textRotation="255"/>
    </xf>
    <xf numFmtId="0" fontId="13" fillId="0" borderId="57" xfId="0" applyFont="1" applyBorder="1" applyAlignment="1">
      <alignment horizontal="center" vertical="center" textRotation="255"/>
    </xf>
    <xf numFmtId="0" fontId="20" fillId="0" borderId="118" xfId="0" applyFont="1" applyBorder="1">
      <alignment vertical="center"/>
    </xf>
    <xf numFmtId="0" fontId="20" fillId="0" borderId="74" xfId="0" applyFont="1" applyBorder="1" applyAlignment="1" applyProtection="1">
      <alignment vertical="center" shrinkToFit="1"/>
      <protection locked="0"/>
    </xf>
    <xf numFmtId="0" fontId="20" fillId="0" borderId="2" xfId="0" applyFont="1" applyBorder="1" applyAlignment="1" applyProtection="1">
      <alignment vertical="center" shrinkToFit="1"/>
      <protection locked="0"/>
    </xf>
    <xf numFmtId="0" fontId="20" fillId="0" borderId="45" xfId="0" applyFont="1" applyBorder="1" applyAlignment="1" applyProtection="1">
      <alignment vertical="center" shrinkToFit="1"/>
      <protection locked="0"/>
    </xf>
    <xf numFmtId="0" fontId="20" fillId="0" borderId="30" xfId="0" applyFont="1" applyBorder="1" applyAlignment="1">
      <alignment horizontal="center" vertical="center" shrinkToFit="1"/>
    </xf>
    <xf numFmtId="0" fontId="20" fillId="0" borderId="54" xfId="0" applyFont="1" applyBorder="1" applyProtection="1">
      <alignment vertical="center"/>
      <protection locked="0"/>
    </xf>
    <xf numFmtId="0" fontId="20" fillId="0" borderId="4" xfId="0" applyFont="1" applyBorder="1" applyProtection="1">
      <alignment vertical="center"/>
      <protection locked="0"/>
    </xf>
    <xf numFmtId="0" fontId="15" fillId="0" borderId="152" xfId="0" applyFont="1" applyBorder="1" applyAlignment="1">
      <alignment horizontal="center" vertical="center"/>
    </xf>
    <xf numFmtId="0" fontId="15" fillId="0" borderId="141" xfId="0" applyFont="1" applyBorder="1" applyAlignment="1">
      <alignment horizontal="center" vertical="center"/>
    </xf>
    <xf numFmtId="0" fontId="15" fillId="0" borderId="153" xfId="0" applyFont="1" applyBorder="1" applyAlignment="1">
      <alignment horizontal="center" vertical="center"/>
    </xf>
    <xf numFmtId="0" fontId="15" fillId="0" borderId="137" xfId="0" applyFont="1" applyBorder="1" applyAlignment="1">
      <alignment horizontal="center" vertical="center"/>
    </xf>
    <xf numFmtId="0" fontId="15" fillId="0" borderId="0" xfId="0" applyFont="1" applyAlignment="1">
      <alignment horizontal="center" vertical="center"/>
    </xf>
    <xf numFmtId="0" fontId="15" fillId="0" borderId="154" xfId="0" applyFont="1" applyBorder="1" applyAlignment="1">
      <alignment horizontal="center" vertical="center"/>
    </xf>
    <xf numFmtId="0" fontId="15" fillId="0" borderId="139" xfId="0" applyFont="1" applyBorder="1" applyAlignment="1">
      <alignment horizontal="center" vertical="center"/>
    </xf>
    <xf numFmtId="0" fontId="15" fillId="0" borderId="136" xfId="0" applyFont="1" applyBorder="1" applyAlignment="1">
      <alignment horizontal="center" vertical="center"/>
    </xf>
    <xf numFmtId="0" fontId="15" fillId="0" borderId="140" xfId="0" applyFont="1" applyBorder="1" applyAlignment="1">
      <alignment horizontal="center" vertical="center"/>
    </xf>
    <xf numFmtId="0" fontId="15" fillId="0" borderId="54" xfId="0" applyFont="1" applyBorder="1" applyAlignment="1">
      <alignment horizontal="center" vertical="center"/>
    </xf>
    <xf numFmtId="0" fontId="15" fillId="0" borderId="4" xfId="0" applyFont="1" applyBorder="1" applyAlignment="1">
      <alignment horizontal="center" vertical="center"/>
    </xf>
    <xf numFmtId="0" fontId="15" fillId="0" borderId="39" xfId="0" applyFont="1" applyBorder="1" applyAlignment="1">
      <alignment horizontal="center" vertical="center"/>
    </xf>
    <xf numFmtId="49" fontId="15" fillId="0" borderId="141" xfId="0" applyNumberFormat="1" applyFont="1" applyBorder="1" applyAlignment="1">
      <alignment horizontal="center" vertical="center"/>
    </xf>
    <xf numFmtId="0" fontId="15" fillId="0" borderId="8" xfId="0" applyFont="1" applyBorder="1" applyAlignment="1">
      <alignment horizontal="center" vertical="center"/>
    </xf>
    <xf numFmtId="0" fontId="15" fillId="0" borderId="2" xfId="0" applyFont="1" applyBorder="1" applyAlignment="1">
      <alignment horizontal="center" vertical="center"/>
    </xf>
    <xf numFmtId="0" fontId="15" fillId="0" borderId="47" xfId="0" applyFont="1" applyBorder="1" applyAlignment="1">
      <alignment horizontal="center" vertical="center"/>
    </xf>
    <xf numFmtId="0" fontId="15" fillId="0" borderId="137" xfId="0" applyFont="1" applyBorder="1" applyAlignment="1">
      <alignment horizontal="left" vertical="center"/>
    </xf>
    <xf numFmtId="0" fontId="15" fillId="0" borderId="0" xfId="0" applyFont="1" applyAlignment="1">
      <alignment horizontal="left" vertical="center"/>
    </xf>
    <xf numFmtId="0" fontId="15" fillId="0" borderId="154" xfId="0" applyFont="1" applyBorder="1" applyAlignment="1">
      <alignment horizontal="left" vertical="center"/>
    </xf>
    <xf numFmtId="0" fontId="15" fillId="0" borderId="139" xfId="0" applyFont="1" applyBorder="1" applyAlignment="1">
      <alignment horizontal="left" vertical="center"/>
    </xf>
    <xf numFmtId="0" fontId="15" fillId="0" borderId="136" xfId="0" applyFont="1" applyBorder="1" applyAlignment="1">
      <alignment horizontal="left" vertical="center"/>
    </xf>
    <xf numFmtId="0" fontId="15" fillId="0" borderId="140" xfId="0" applyFont="1" applyBorder="1" applyAlignment="1">
      <alignment horizontal="left" vertical="center"/>
    </xf>
    <xf numFmtId="0" fontId="20" fillId="0" borderId="74" xfId="0" applyFont="1" applyBorder="1" applyAlignment="1" applyProtection="1">
      <alignment horizontal="center" vertical="center"/>
      <protection locked="0"/>
    </xf>
    <xf numFmtId="0" fontId="20" fillId="0" borderId="198" xfId="0" applyFont="1" applyBorder="1">
      <alignment vertical="center"/>
    </xf>
    <xf numFmtId="0" fontId="20" fillId="0" borderId="199" xfId="0" applyFont="1" applyBorder="1">
      <alignment vertical="center"/>
    </xf>
    <xf numFmtId="0" fontId="20" fillId="0" borderId="200" xfId="0" applyFont="1" applyBorder="1">
      <alignment vertical="center"/>
    </xf>
    <xf numFmtId="0" fontId="20" fillId="0" borderId="201" xfId="0" applyFont="1" applyBorder="1" applyAlignment="1" applyProtection="1">
      <alignment horizontal="center" vertical="center"/>
      <protection locked="0"/>
    </xf>
    <xf numFmtId="0" fontId="20" fillId="0" borderId="199" xfId="0" applyFont="1" applyBorder="1" applyAlignment="1" applyProtection="1">
      <alignment horizontal="center" vertical="center"/>
      <protection locked="0"/>
    </xf>
    <xf numFmtId="0" fontId="20" fillId="0" borderId="199" xfId="0" applyFont="1" applyBorder="1" applyAlignment="1" applyProtection="1">
      <alignment horizontal="right" vertical="center"/>
      <protection locked="0"/>
    </xf>
    <xf numFmtId="0" fontId="20" fillId="0" borderId="137" xfId="0" applyFont="1" applyBorder="1" applyAlignment="1">
      <alignment horizontal="center" vertical="center"/>
    </xf>
    <xf numFmtId="0" fontId="20" fillId="0" borderId="154" xfId="0" applyFont="1" applyBorder="1" applyAlignment="1">
      <alignment horizontal="center" vertical="center"/>
    </xf>
    <xf numFmtId="0" fontId="20" fillId="0" borderId="139" xfId="0" applyFont="1" applyBorder="1" applyAlignment="1">
      <alignment horizontal="center" vertical="center"/>
    </xf>
    <xf numFmtId="0" fontId="20" fillId="0" borderId="140" xfId="0" applyFont="1" applyBorder="1" applyAlignment="1">
      <alignment horizontal="center" vertical="center"/>
    </xf>
    <xf numFmtId="0" fontId="125" fillId="0" borderId="137" xfId="0" applyFont="1" applyBorder="1" applyAlignment="1">
      <alignment horizontal="center" vertical="center"/>
    </xf>
    <xf numFmtId="0" fontId="125" fillId="0" borderId="0" xfId="0" applyFont="1" applyAlignment="1">
      <alignment horizontal="center" vertical="center"/>
    </xf>
    <xf numFmtId="0" fontId="125" fillId="0" borderId="154" xfId="0" applyFont="1" applyBorder="1" applyAlignment="1">
      <alignment horizontal="center" vertical="center"/>
    </xf>
    <xf numFmtId="0" fontId="40" fillId="0" borderId="152" xfId="0" applyFont="1" applyBorder="1">
      <alignment vertical="center"/>
    </xf>
    <xf numFmtId="0" fontId="40" fillId="0" borderId="141" xfId="0" applyFont="1" applyBorder="1">
      <alignment vertical="center"/>
    </xf>
    <xf numFmtId="0" fontId="40" fillId="0" borderId="153" xfId="0" applyFont="1" applyBorder="1">
      <alignment vertical="center"/>
    </xf>
    <xf numFmtId="0" fontId="40" fillId="0" borderId="139" xfId="0" applyFont="1" applyBorder="1">
      <alignment vertical="center"/>
    </xf>
    <xf numFmtId="0" fontId="40" fillId="0" borderId="136" xfId="0" applyFont="1" applyBorder="1">
      <alignment vertical="center"/>
    </xf>
    <xf numFmtId="0" fontId="40" fillId="0" borderId="140" xfId="0" applyFont="1" applyBorder="1">
      <alignment vertical="center"/>
    </xf>
    <xf numFmtId="0" fontId="40" fillId="0" borderId="143" xfId="0" applyFont="1" applyBorder="1" applyProtection="1">
      <alignment vertical="center"/>
      <protection locked="0"/>
    </xf>
    <xf numFmtId="0" fontId="40" fillId="0" borderId="144" xfId="0" applyFont="1" applyBorder="1" applyProtection="1">
      <alignment vertical="center"/>
      <protection locked="0"/>
    </xf>
    <xf numFmtId="0" fontId="40" fillId="0" borderId="139" xfId="0" applyFont="1" applyBorder="1" applyProtection="1">
      <alignment vertical="center"/>
      <protection locked="0"/>
    </xf>
    <xf numFmtId="0" fontId="40" fillId="0" borderId="136" xfId="0" applyFont="1" applyBorder="1" applyProtection="1">
      <alignment vertical="center"/>
      <protection locked="0"/>
    </xf>
    <xf numFmtId="0" fontId="40" fillId="0" borderId="140" xfId="0" applyFont="1" applyBorder="1" applyProtection="1">
      <alignment vertical="center"/>
      <protection locked="0"/>
    </xf>
    <xf numFmtId="0" fontId="40" fillId="0" borderId="122" xfId="0" applyFont="1" applyBorder="1" applyAlignment="1" applyProtection="1">
      <alignment vertical="center" shrinkToFit="1"/>
      <protection locked="0"/>
    </xf>
    <xf numFmtId="0" fontId="40" fillId="0" borderId="123" xfId="0" applyFont="1" applyBorder="1" applyAlignment="1" applyProtection="1">
      <alignment vertical="center" shrinkToFit="1"/>
      <protection locked="0"/>
    </xf>
    <xf numFmtId="0" fontId="40" fillId="0" borderId="78" xfId="0" applyFont="1" applyBorder="1" applyAlignment="1" applyProtection="1">
      <alignment vertical="center" shrinkToFit="1"/>
      <protection locked="0"/>
    </xf>
    <xf numFmtId="0" fontId="40" fillId="0" borderId="125" xfId="0" applyFont="1" applyBorder="1" applyProtection="1">
      <alignment vertical="center"/>
      <protection locked="0"/>
    </xf>
    <xf numFmtId="0" fontId="40" fillId="0" borderId="123" xfId="0" applyFont="1" applyBorder="1" applyProtection="1">
      <alignment vertical="center"/>
      <protection locked="0"/>
    </xf>
    <xf numFmtId="0" fontId="40" fillId="0" borderId="78" xfId="0" applyFont="1" applyBorder="1" applyProtection="1">
      <alignment vertical="center"/>
      <protection locked="0"/>
    </xf>
    <xf numFmtId="0" fontId="40" fillId="0" borderId="125" xfId="0" applyFont="1" applyBorder="1" applyAlignment="1" applyProtection="1">
      <alignment vertical="center" shrinkToFit="1"/>
      <protection locked="0"/>
    </xf>
    <xf numFmtId="49" fontId="40" fillId="0" borderId="30" xfId="0" applyNumberFormat="1" applyFont="1" applyBorder="1" applyAlignment="1" applyProtection="1">
      <alignment horizontal="center" vertical="center"/>
      <protection locked="0"/>
    </xf>
    <xf numFmtId="0" fontId="47" fillId="0" borderId="137" xfId="0" applyFont="1" applyBorder="1" applyAlignment="1">
      <alignment vertical="center" wrapText="1"/>
    </xf>
    <xf numFmtId="0" fontId="47" fillId="0" borderId="0" xfId="0" applyFont="1">
      <alignment vertical="center"/>
    </xf>
    <xf numFmtId="0" fontId="47" fillId="0" borderId="154" xfId="0" applyFont="1" applyBorder="1">
      <alignment vertical="center"/>
    </xf>
    <xf numFmtId="0" fontId="47" fillId="0" borderId="139" xfId="0" applyFont="1" applyBorder="1">
      <alignment vertical="center"/>
    </xf>
    <xf numFmtId="0" fontId="47" fillId="0" borderId="136" xfId="0" applyFont="1" applyBorder="1">
      <alignment vertical="center"/>
    </xf>
    <xf numFmtId="0" fontId="47" fillId="0" borderId="140" xfId="0" applyFont="1" applyBorder="1">
      <alignment vertical="center"/>
    </xf>
    <xf numFmtId="0" fontId="40" fillId="0" borderId="203" xfId="0" applyFont="1" applyBorder="1">
      <alignment vertical="center"/>
    </xf>
    <xf numFmtId="0" fontId="40" fillId="0" borderId="60" xfId="0" applyFont="1" applyBorder="1">
      <alignment vertical="center"/>
    </xf>
    <xf numFmtId="49" fontId="40" fillId="0" borderId="60" xfId="0" applyNumberFormat="1" applyFont="1" applyBorder="1" applyProtection="1">
      <alignment vertical="center"/>
      <protection locked="0"/>
    </xf>
    <xf numFmtId="49" fontId="40" fillId="0" borderId="58" xfId="0" applyNumberFormat="1" applyFont="1" applyBorder="1" applyProtection="1">
      <alignment vertical="center"/>
      <protection locked="0"/>
    </xf>
    <xf numFmtId="0" fontId="40" fillId="0" borderId="204" xfId="0" applyFont="1" applyBorder="1">
      <alignment vertical="center"/>
    </xf>
    <xf numFmtId="0" fontId="40" fillId="0" borderId="205" xfId="0" applyFont="1" applyBorder="1">
      <alignment vertical="center"/>
    </xf>
    <xf numFmtId="49" fontId="40" fillId="0" borderId="205" xfId="0" applyNumberFormat="1" applyFont="1" applyBorder="1" applyProtection="1">
      <alignment vertical="center"/>
      <protection locked="0"/>
    </xf>
    <xf numFmtId="49" fontId="40" fillId="0" borderId="117" xfId="0" applyNumberFormat="1" applyFont="1" applyBorder="1" applyProtection="1">
      <alignment vertical="center"/>
      <protection locked="0"/>
    </xf>
    <xf numFmtId="0" fontId="40" fillId="0" borderId="152" xfId="0" applyFont="1" applyBorder="1" applyAlignment="1">
      <alignment vertical="center" wrapText="1"/>
    </xf>
    <xf numFmtId="0" fontId="40" fillId="0" borderId="146" xfId="0" applyFont="1" applyBorder="1">
      <alignment vertical="center"/>
    </xf>
    <xf numFmtId="0" fontId="40" fillId="0" borderId="143" xfId="0" applyFont="1" applyBorder="1">
      <alignment vertical="center"/>
    </xf>
    <xf numFmtId="0" fontId="40" fillId="0" borderId="143" xfId="0" applyFont="1" applyBorder="1" applyAlignment="1">
      <alignment horizontal="center" vertical="center"/>
    </xf>
    <xf numFmtId="0" fontId="40" fillId="0" borderId="144" xfId="0" applyFont="1" applyBorder="1" applyAlignment="1">
      <alignment horizontal="center" vertical="center"/>
    </xf>
    <xf numFmtId="0" fontId="40" fillId="0" borderId="30" xfId="0" applyFont="1" applyBorder="1" applyAlignment="1">
      <alignment horizontal="center" vertical="center"/>
    </xf>
  </cellXfs>
  <cellStyles count="12">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7" xr:uid="{5364E87A-135C-424A-86F2-DA6805115198}"/>
    <cellStyle name="標準 5 2" xfId="10" xr:uid="{DBD21DF6-5FD2-4F4E-BB8C-03CE72104978}"/>
    <cellStyle name="標準 6" xfId="8" xr:uid="{4AEF3804-5800-4FBC-BDE5-84FFEC083808}"/>
    <cellStyle name="標準 7" xfId="9" xr:uid="{697CFE06-84A2-4B40-99A1-C7A19E7189DA}"/>
    <cellStyle name="標準 8" xfId="11" xr:uid="{CEE08141-7203-4EEB-8643-1CD4976CFD79}"/>
    <cellStyle name="良い 2" xfId="5" xr:uid="{00000000-0005-0000-0000-000006000000}"/>
    <cellStyle name="良い 2 2" xfId="6" xr:uid="{00000000-0005-0000-0000-000007000000}"/>
  </cellStyles>
  <dxfs count="1">
    <dxf>
      <numFmt numFmtId="178" formatCode="&quot;令和元年&quot;m&quot;月&quot;d&quot;日&quot;;@"/>
    </dxf>
  </dxfs>
  <tableStyles count="0" defaultTableStyle="TableStyleMedium2" defaultPivotStyle="PivotStyleLight16"/>
  <colors>
    <mruColors>
      <color rgb="FFCCFFCC"/>
      <color rgb="FFB0C979"/>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trlProps/ctrlProp1.xml><?xml version="1.0" encoding="utf-8"?>
<formControlPr xmlns="http://schemas.microsoft.com/office/spreadsheetml/2009/9/main" objectType="CheckBox" fmlaLink="M54"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M56"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25578" name="Check Box 2026" hidden="1">
              <a:extLst>
                <a:ext uri="{63B3BB69-23CF-44E3-9099-C40C66FF867C}">
                  <a14:compatExt spid="_x0000_s25578"/>
                </a:ext>
                <a:ext uri="{FF2B5EF4-FFF2-40B4-BE49-F238E27FC236}">
                  <a16:creationId xmlns:a16="http://schemas.microsoft.com/office/drawing/2014/main" id="{00000000-0008-0000-0000-0000EA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25255" name="Check Box 1703" hidden="1">
              <a:extLst>
                <a:ext uri="{63B3BB69-23CF-44E3-9099-C40C66FF867C}">
                  <a14:compatExt spid="_x0000_s25255"/>
                </a:ext>
                <a:ext uri="{FF2B5EF4-FFF2-40B4-BE49-F238E27FC236}">
                  <a16:creationId xmlns:a16="http://schemas.microsoft.com/office/drawing/2014/main" id="{00000000-0008-0000-0000-0000A7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25256" name="Check Box 1704" hidden="1">
              <a:extLst>
                <a:ext uri="{63B3BB69-23CF-44E3-9099-C40C66FF867C}">
                  <a14:compatExt spid="_x0000_s25256"/>
                </a:ext>
                <a:ext uri="{FF2B5EF4-FFF2-40B4-BE49-F238E27FC236}">
                  <a16:creationId xmlns:a16="http://schemas.microsoft.com/office/drawing/2014/main" id="{00000000-0008-0000-0000-0000A8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25579" name="Check Box 2027" hidden="1">
              <a:extLst>
                <a:ext uri="{63B3BB69-23CF-44E3-9099-C40C66FF867C}">
                  <a14:compatExt spid="_x0000_s25579"/>
                </a:ext>
                <a:ext uri="{FF2B5EF4-FFF2-40B4-BE49-F238E27FC236}">
                  <a16:creationId xmlns:a16="http://schemas.microsoft.com/office/drawing/2014/main" id="{00000000-0008-0000-0000-0000EB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35918" name="Check Box 2126" hidden="1">
              <a:extLst>
                <a:ext uri="{63B3BB69-23CF-44E3-9099-C40C66FF867C}">
                  <a14:compatExt spid="_x0000_s35918"/>
                </a:ext>
                <a:ext uri="{FF2B5EF4-FFF2-40B4-BE49-F238E27FC236}">
                  <a16:creationId xmlns:a16="http://schemas.microsoft.com/office/drawing/2014/main" id="{00000000-0008-0000-0000-00004E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35925" name="Check Box 2133" hidden="1">
              <a:extLst>
                <a:ext uri="{63B3BB69-23CF-44E3-9099-C40C66FF867C}">
                  <a14:compatExt spid="_x0000_s35925"/>
                </a:ext>
                <a:ext uri="{FF2B5EF4-FFF2-40B4-BE49-F238E27FC236}">
                  <a16:creationId xmlns:a16="http://schemas.microsoft.com/office/drawing/2014/main" id="{00000000-0008-0000-0000-000055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35927" name="Check Box 2135" hidden="1">
              <a:extLst>
                <a:ext uri="{63B3BB69-23CF-44E3-9099-C40C66FF867C}">
                  <a14:compatExt spid="_x0000_s35927"/>
                </a:ext>
                <a:ext uri="{FF2B5EF4-FFF2-40B4-BE49-F238E27FC236}">
                  <a16:creationId xmlns:a16="http://schemas.microsoft.com/office/drawing/2014/main" id="{00000000-0008-0000-0000-000057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35929" name="Check Box 2137" hidden="1">
              <a:extLst>
                <a:ext uri="{63B3BB69-23CF-44E3-9099-C40C66FF867C}">
                  <a14:compatExt spid="_x0000_s35929"/>
                </a:ext>
                <a:ext uri="{FF2B5EF4-FFF2-40B4-BE49-F238E27FC236}">
                  <a16:creationId xmlns:a16="http://schemas.microsoft.com/office/drawing/2014/main" id="{00000000-0008-0000-0000-000059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35931" name="Check Box 2139" hidden="1">
              <a:extLst>
                <a:ext uri="{63B3BB69-23CF-44E3-9099-C40C66FF867C}">
                  <a14:compatExt spid="_x0000_s35931"/>
                </a:ext>
                <a:ext uri="{FF2B5EF4-FFF2-40B4-BE49-F238E27FC236}">
                  <a16:creationId xmlns:a16="http://schemas.microsoft.com/office/drawing/2014/main" id="{00000000-0008-0000-0000-00005B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104775</xdr:colOff>
          <xdr:row>10</xdr:row>
          <xdr:rowOff>47625</xdr:rowOff>
        </xdr:to>
        <xdr:sp macro="" textlink="">
          <xdr:nvSpPr>
            <xdr:cNvPr id="35937" name="Check Box 2145" hidden="1">
              <a:extLst>
                <a:ext uri="{63B3BB69-23CF-44E3-9099-C40C66FF867C}">
                  <a14:compatExt spid="_x0000_s35937"/>
                </a:ext>
                <a:ext uri="{FF2B5EF4-FFF2-40B4-BE49-F238E27FC236}">
                  <a16:creationId xmlns:a16="http://schemas.microsoft.com/office/drawing/2014/main" id="{00000000-0008-0000-0000-000061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104775</xdr:colOff>
          <xdr:row>4</xdr:row>
          <xdr:rowOff>47625</xdr:rowOff>
        </xdr:to>
        <xdr:sp macro="" textlink="">
          <xdr:nvSpPr>
            <xdr:cNvPr id="35939" name="Check Box 2147" hidden="1">
              <a:extLst>
                <a:ext uri="{63B3BB69-23CF-44E3-9099-C40C66FF867C}">
                  <a14:compatExt spid="_x0000_s35939"/>
                </a:ext>
                <a:ext uri="{FF2B5EF4-FFF2-40B4-BE49-F238E27FC236}">
                  <a16:creationId xmlns:a16="http://schemas.microsoft.com/office/drawing/2014/main" id="{00000000-0008-0000-0000-000063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500-00000E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47625</xdr:rowOff>
        </xdr:from>
        <xdr:to>
          <xdr:col>20</xdr:col>
          <xdr:colOff>28575</xdr:colOff>
          <xdr:row>56</xdr:row>
          <xdr:rowOff>114300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500-00000F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47625</xdr:rowOff>
        </xdr:from>
        <xdr:to>
          <xdr:col>29</xdr:col>
          <xdr:colOff>28575</xdr:colOff>
          <xdr:row>56</xdr:row>
          <xdr:rowOff>114300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500-000010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55</xdr:row>
          <xdr:rowOff>47625</xdr:rowOff>
        </xdr:from>
        <xdr:to>
          <xdr:col>36</xdr:col>
          <xdr:colOff>28575</xdr:colOff>
          <xdr:row>56</xdr:row>
          <xdr:rowOff>114300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500-000011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47625</xdr:rowOff>
        </xdr:from>
        <xdr:to>
          <xdr:col>11</xdr:col>
          <xdr:colOff>28575</xdr:colOff>
          <xdr:row>58</xdr:row>
          <xdr:rowOff>114300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500-000012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24</xdr:col>
      <xdr:colOff>19050</xdr:colOff>
      <xdr:row>8</xdr:row>
      <xdr:rowOff>104775</xdr:rowOff>
    </xdr:from>
    <xdr:to>
      <xdr:col>25</xdr:col>
      <xdr:colOff>200025</xdr:colOff>
      <xdr:row>10</xdr:row>
      <xdr:rowOff>85725</xdr:rowOff>
    </xdr:to>
    <xdr:pic>
      <xdr:nvPicPr>
        <xdr:cNvPr id="2" name="図 8" descr="名称未設定アート 1.jp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6850" y="2447925"/>
          <a:ext cx="4000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28575</xdr:colOff>
      <xdr:row>19</xdr:row>
      <xdr:rowOff>133350</xdr:rowOff>
    </xdr:from>
    <xdr:to>
      <xdr:col>25</xdr:col>
      <xdr:colOff>209550</xdr:colOff>
      <xdr:row>21</xdr:row>
      <xdr:rowOff>114300</xdr:rowOff>
    </xdr:to>
    <xdr:pic>
      <xdr:nvPicPr>
        <xdr:cNvPr id="3" name="図 9" descr="名称未設定アート 1.jpg">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5715000"/>
          <a:ext cx="4000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104775</xdr:colOff>
      <xdr:row>1</xdr:row>
      <xdr:rowOff>133350</xdr:rowOff>
    </xdr:to>
    <xdr:sp macro="" textlink="">
      <xdr:nvSpPr>
        <xdr:cNvPr id="2" name="Oval 3">
          <a:extLst>
            <a:ext uri="{FF2B5EF4-FFF2-40B4-BE49-F238E27FC236}">
              <a16:creationId xmlns:a16="http://schemas.microsoft.com/office/drawing/2014/main" id="{00000000-0008-0000-0E00-000002000000}"/>
            </a:ext>
          </a:extLst>
        </xdr:cNvPr>
        <xdr:cNvSpPr>
          <a:spLocks noChangeArrowheads="1"/>
        </xdr:cNvSpPr>
      </xdr:nvSpPr>
      <xdr:spPr bwMode="auto">
        <a:xfrm>
          <a:off x="76200" y="19050"/>
          <a:ext cx="266700" cy="2667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6</xdr:col>
          <xdr:colOff>19050</xdr:colOff>
          <xdr:row>43</xdr:row>
          <xdr:rowOff>133350</xdr:rowOff>
        </xdr:from>
        <xdr:to>
          <xdr:col>10</xdr:col>
          <xdr:colOff>19050</xdr:colOff>
          <xdr:row>44</xdr:row>
          <xdr:rowOff>95250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E00-0000013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売買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43</xdr:row>
          <xdr:rowOff>133350</xdr:rowOff>
        </xdr:from>
        <xdr:to>
          <xdr:col>14</xdr:col>
          <xdr:colOff>28575</xdr:colOff>
          <xdr:row>44</xdr:row>
          <xdr:rowOff>95250</xdr:rowOff>
        </xdr:to>
        <xdr:sp macro="" textlink="">
          <xdr:nvSpPr>
            <xdr:cNvPr id="80898" name="Check Box 2" hidden="1">
              <a:extLst>
                <a:ext uri="{63B3BB69-23CF-44E3-9099-C40C66FF867C}">
                  <a14:compatExt spid="_x0000_s80898"/>
                </a:ext>
                <a:ext uri="{FF2B5EF4-FFF2-40B4-BE49-F238E27FC236}">
                  <a16:creationId xmlns:a16="http://schemas.microsoft.com/office/drawing/2014/main" id="{00000000-0008-0000-0E00-0000023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仲介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43</xdr:row>
          <xdr:rowOff>133350</xdr:rowOff>
        </xdr:from>
        <xdr:to>
          <xdr:col>18</xdr:col>
          <xdr:colOff>38100</xdr:colOff>
          <xdr:row>44</xdr:row>
          <xdr:rowOff>95250</xdr:rowOff>
        </xdr:to>
        <xdr:sp macro="" textlink="">
          <xdr:nvSpPr>
            <xdr:cNvPr id="80899" name="Check Box 3" hidden="1">
              <a:extLst>
                <a:ext uri="{63B3BB69-23CF-44E3-9099-C40C66FF867C}">
                  <a14:compatExt spid="_x0000_s80899"/>
                </a:ext>
                <a:ext uri="{FF2B5EF4-FFF2-40B4-BE49-F238E27FC236}">
                  <a16:creationId xmlns:a16="http://schemas.microsoft.com/office/drawing/2014/main" id="{00000000-0008-0000-0E00-0000033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宅造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43</xdr:row>
          <xdr:rowOff>133350</xdr:rowOff>
        </xdr:from>
        <xdr:to>
          <xdr:col>22</xdr:col>
          <xdr:colOff>38100</xdr:colOff>
          <xdr:row>44</xdr:row>
          <xdr:rowOff>95250</xdr:rowOff>
        </xdr:to>
        <xdr:sp macro="" textlink="">
          <xdr:nvSpPr>
            <xdr:cNvPr id="80900" name="Check Box 4" hidden="1">
              <a:extLst>
                <a:ext uri="{63B3BB69-23CF-44E3-9099-C40C66FF867C}">
                  <a14:compatExt spid="_x0000_s80900"/>
                </a:ext>
                <a:ext uri="{FF2B5EF4-FFF2-40B4-BE49-F238E27FC236}">
                  <a16:creationId xmlns:a16="http://schemas.microsoft.com/office/drawing/2014/main" id="{00000000-0008-0000-0E00-0000043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43</xdr:row>
          <xdr:rowOff>133350</xdr:rowOff>
        </xdr:from>
        <xdr:to>
          <xdr:col>26</xdr:col>
          <xdr:colOff>47625</xdr:colOff>
          <xdr:row>44</xdr:row>
          <xdr:rowOff>95250</xdr:rowOff>
        </xdr:to>
        <xdr:sp macro="" textlink="">
          <xdr:nvSpPr>
            <xdr:cNvPr id="80901" name="Check Box 5" hidden="1">
              <a:extLst>
                <a:ext uri="{63B3BB69-23CF-44E3-9099-C40C66FF867C}">
                  <a14:compatExt spid="_x0000_s80901"/>
                </a:ext>
                <a:ext uri="{FF2B5EF4-FFF2-40B4-BE49-F238E27FC236}">
                  <a16:creationId xmlns:a16="http://schemas.microsoft.com/office/drawing/2014/main" id="{00000000-0008-0000-0E00-0000053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鑑定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43</xdr:row>
          <xdr:rowOff>133350</xdr:rowOff>
        </xdr:from>
        <xdr:to>
          <xdr:col>30</xdr:col>
          <xdr:colOff>66675</xdr:colOff>
          <xdr:row>44</xdr:row>
          <xdr:rowOff>95250</xdr:rowOff>
        </xdr:to>
        <xdr:sp macro="" textlink="">
          <xdr:nvSpPr>
            <xdr:cNvPr id="80902" name="Check Box 6" hidden="1">
              <a:extLst>
                <a:ext uri="{63B3BB69-23CF-44E3-9099-C40C66FF867C}">
                  <a14:compatExt spid="_x0000_s80902"/>
                </a:ext>
                <a:ext uri="{FF2B5EF4-FFF2-40B4-BE49-F238E27FC236}">
                  <a16:creationId xmlns:a16="http://schemas.microsoft.com/office/drawing/2014/main" id="{00000000-0008-0000-0E00-0000063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43</xdr:row>
          <xdr:rowOff>123825</xdr:rowOff>
        </xdr:from>
        <xdr:to>
          <xdr:col>35</xdr:col>
          <xdr:colOff>123825</xdr:colOff>
          <xdr:row>44</xdr:row>
          <xdr:rowOff>95250</xdr:rowOff>
        </xdr:to>
        <xdr:sp macro="" textlink="">
          <xdr:nvSpPr>
            <xdr:cNvPr id="80903" name="Check Box 7" hidden="1">
              <a:extLst>
                <a:ext uri="{63B3BB69-23CF-44E3-9099-C40C66FF867C}">
                  <a14:compatExt spid="_x0000_s80903"/>
                </a:ext>
                <a:ext uri="{FF2B5EF4-FFF2-40B4-BE49-F238E27FC236}">
                  <a16:creationId xmlns:a16="http://schemas.microsoft.com/office/drawing/2014/main" id="{00000000-0008-0000-0E00-0000073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損保代理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45</xdr:row>
          <xdr:rowOff>28575</xdr:rowOff>
        </xdr:from>
        <xdr:to>
          <xdr:col>14</xdr:col>
          <xdr:colOff>57150</xdr:colOff>
          <xdr:row>46</xdr:row>
          <xdr:rowOff>85725</xdr:rowOff>
        </xdr:to>
        <xdr:sp macro="" textlink="">
          <xdr:nvSpPr>
            <xdr:cNvPr id="80904" name="Check Box 8" hidden="1">
              <a:extLst>
                <a:ext uri="{63B3BB69-23CF-44E3-9099-C40C66FF867C}">
                  <a14:compatExt spid="_x0000_s80904"/>
                </a:ext>
                <a:ext uri="{FF2B5EF4-FFF2-40B4-BE49-F238E27FC236}">
                  <a16:creationId xmlns:a16="http://schemas.microsoft.com/office/drawing/2014/main" id="{00000000-0008-0000-0E00-0000083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アパート経営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45</xdr:row>
          <xdr:rowOff>28575</xdr:rowOff>
        </xdr:from>
        <xdr:to>
          <xdr:col>18</xdr:col>
          <xdr:colOff>38100</xdr:colOff>
          <xdr:row>46</xdr:row>
          <xdr:rowOff>76200</xdr:rowOff>
        </xdr:to>
        <xdr:sp macro="" textlink="">
          <xdr:nvSpPr>
            <xdr:cNvPr id="80905" name="Check Box 9" hidden="1">
              <a:extLst>
                <a:ext uri="{63B3BB69-23CF-44E3-9099-C40C66FF867C}">
                  <a14:compatExt spid="_x0000_s80905"/>
                </a:ext>
                <a:ext uri="{FF2B5EF4-FFF2-40B4-BE49-F238E27FC236}">
                  <a16:creationId xmlns:a16="http://schemas.microsoft.com/office/drawing/2014/main" id="{00000000-0008-0000-0E00-0000093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45</xdr:row>
          <xdr:rowOff>19050</xdr:rowOff>
        </xdr:from>
        <xdr:to>
          <xdr:col>23</xdr:col>
          <xdr:colOff>38100</xdr:colOff>
          <xdr:row>46</xdr:row>
          <xdr:rowOff>76200</xdr:rowOff>
        </xdr:to>
        <xdr:sp macro="" textlink="">
          <xdr:nvSpPr>
            <xdr:cNvPr id="80906" name="Check Box 10" hidden="1">
              <a:extLst>
                <a:ext uri="{63B3BB69-23CF-44E3-9099-C40C66FF867C}">
                  <a14:compatExt spid="_x0000_s80906"/>
                </a:ext>
                <a:ext uri="{FF2B5EF4-FFF2-40B4-BE49-F238E27FC236}">
                  <a16:creationId xmlns:a16="http://schemas.microsoft.com/office/drawing/2014/main" id="{00000000-0008-0000-0E00-00000A3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司法書士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45</xdr:row>
          <xdr:rowOff>19050</xdr:rowOff>
        </xdr:from>
        <xdr:to>
          <xdr:col>28</xdr:col>
          <xdr:colOff>47625</xdr:colOff>
          <xdr:row>46</xdr:row>
          <xdr:rowOff>76200</xdr:rowOff>
        </xdr:to>
        <xdr:sp macro="" textlink="">
          <xdr:nvSpPr>
            <xdr:cNvPr id="80907" name="Check Box 11" hidden="1">
              <a:extLst>
                <a:ext uri="{63B3BB69-23CF-44E3-9099-C40C66FF867C}">
                  <a14:compatExt spid="_x0000_s80907"/>
                </a:ext>
                <a:ext uri="{FF2B5EF4-FFF2-40B4-BE49-F238E27FC236}">
                  <a16:creationId xmlns:a16="http://schemas.microsoft.com/office/drawing/2014/main" id="{00000000-0008-0000-0E00-00000B3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行政書士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45</xdr:row>
          <xdr:rowOff>19050</xdr:rowOff>
        </xdr:from>
        <xdr:to>
          <xdr:col>33</xdr:col>
          <xdr:colOff>66675</xdr:colOff>
          <xdr:row>46</xdr:row>
          <xdr:rowOff>76200</xdr:rowOff>
        </xdr:to>
        <xdr:sp macro="" textlink="">
          <xdr:nvSpPr>
            <xdr:cNvPr id="80908" name="Check Box 12" hidden="1">
              <a:extLst>
                <a:ext uri="{63B3BB69-23CF-44E3-9099-C40C66FF867C}">
                  <a14:compatExt spid="_x0000_s80908"/>
                </a:ext>
                <a:ext uri="{FF2B5EF4-FFF2-40B4-BE49-F238E27FC236}">
                  <a16:creationId xmlns:a16="http://schemas.microsoft.com/office/drawing/2014/main" id="{00000000-0008-0000-0E00-00000C3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調査士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45</xdr:row>
          <xdr:rowOff>19050</xdr:rowOff>
        </xdr:from>
        <xdr:to>
          <xdr:col>38</xdr:col>
          <xdr:colOff>9525</xdr:colOff>
          <xdr:row>46</xdr:row>
          <xdr:rowOff>76200</xdr:rowOff>
        </xdr:to>
        <xdr:sp macro="" textlink="">
          <xdr:nvSpPr>
            <xdr:cNvPr id="80909" name="Check Box 13" hidden="1">
              <a:extLst>
                <a:ext uri="{63B3BB69-23CF-44E3-9099-C40C66FF867C}">
                  <a14:compatExt spid="_x0000_s80909"/>
                </a:ext>
                <a:ext uri="{FF2B5EF4-FFF2-40B4-BE49-F238E27FC236}">
                  <a16:creationId xmlns:a16="http://schemas.microsoft.com/office/drawing/2014/main" id="{00000000-0008-0000-0E00-00000D3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895350</xdr:colOff>
      <xdr:row>6</xdr:row>
      <xdr:rowOff>323850</xdr:rowOff>
    </xdr:from>
    <xdr:ext cx="588367" cy="151836"/>
    <xdr:sp macro="" textlink="">
      <xdr:nvSpPr>
        <xdr:cNvPr id="2" name="Text Box 4">
          <a:extLst>
            <a:ext uri="{FF2B5EF4-FFF2-40B4-BE49-F238E27FC236}">
              <a16:creationId xmlns:a16="http://schemas.microsoft.com/office/drawing/2014/main" id="{00000000-0008-0000-0F00-000002000000}"/>
            </a:ext>
          </a:extLst>
        </xdr:cNvPr>
        <xdr:cNvSpPr txBox="1">
          <a:spLocks noChangeArrowheads="1"/>
        </xdr:cNvSpPr>
      </xdr:nvSpPr>
      <xdr:spPr bwMode="auto">
        <a:xfrm>
          <a:off x="1066800" y="2305050"/>
          <a:ext cx="588367" cy="151836"/>
        </a:xfrm>
        <a:prstGeom prst="rect">
          <a:avLst/>
        </a:prstGeom>
        <a:noFill/>
        <a:ln w="9525" algn="ctr">
          <a:noFill/>
          <a:miter lim="800000"/>
          <a:headEnd/>
          <a:tailEnd/>
        </a:ln>
        <a:effec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明朝"/>
              <a:ea typeface="ＭＳ 明朝"/>
            </a:rPr>
            <a:t>（学校名）</a:t>
          </a:r>
        </a:p>
      </xdr:txBody>
    </xdr:sp>
    <xdr:clientData/>
  </xdr:oneCellAnchor>
  <xdr:oneCellAnchor>
    <xdr:from>
      <xdr:col>24</xdr:col>
      <xdr:colOff>76200</xdr:colOff>
      <xdr:row>6</xdr:row>
      <xdr:rowOff>323850</xdr:rowOff>
    </xdr:from>
    <xdr:ext cx="822710" cy="151836"/>
    <xdr:sp macro="" textlink="">
      <xdr:nvSpPr>
        <xdr:cNvPr id="3" name="Text Box 5">
          <a:extLst>
            <a:ext uri="{FF2B5EF4-FFF2-40B4-BE49-F238E27FC236}">
              <a16:creationId xmlns:a16="http://schemas.microsoft.com/office/drawing/2014/main" id="{00000000-0008-0000-0F00-000003000000}"/>
            </a:ext>
          </a:extLst>
        </xdr:cNvPr>
        <xdr:cNvSpPr txBox="1">
          <a:spLocks noChangeArrowheads="1"/>
        </xdr:cNvSpPr>
      </xdr:nvSpPr>
      <xdr:spPr bwMode="auto">
        <a:xfrm>
          <a:off x="4972050" y="2305050"/>
          <a:ext cx="822710" cy="151836"/>
        </a:xfrm>
        <a:prstGeom prst="rect">
          <a:avLst/>
        </a:prstGeom>
        <a:noFill/>
        <a:ln w="9525" algn="ctr">
          <a:noFill/>
          <a:miter lim="800000"/>
          <a:headEnd/>
          <a:tailEnd/>
        </a:ln>
        <a:effec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明朝"/>
              <a:ea typeface="ＭＳ 明朝"/>
            </a:rPr>
            <a:t>（卒業年月日）</a:t>
          </a:r>
        </a:p>
      </xdr:txBody>
    </xdr:sp>
    <xdr:clientData/>
  </xdr:oneCellAnchor>
  <xdr:twoCellAnchor editAs="oneCell">
    <xdr:from>
      <xdr:col>43</xdr:col>
      <xdr:colOff>38100</xdr:colOff>
      <xdr:row>18</xdr:row>
      <xdr:rowOff>57150</xdr:rowOff>
    </xdr:from>
    <xdr:to>
      <xdr:col>45</xdr:col>
      <xdr:colOff>95250</xdr:colOff>
      <xdr:row>20</xdr:row>
      <xdr:rowOff>133350</xdr:rowOff>
    </xdr:to>
    <xdr:pic>
      <xdr:nvPicPr>
        <xdr:cNvPr id="4" name="図 8" descr="名称未設定アート 1.jpg">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0" y="5715000"/>
          <a:ext cx="4000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0</xdr:colOff>
      <xdr:row>21</xdr:row>
      <xdr:rowOff>76200</xdr:rowOff>
    </xdr:from>
    <xdr:to>
      <xdr:col>27</xdr:col>
      <xdr:colOff>171450</xdr:colOff>
      <xdr:row>23</xdr:row>
      <xdr:rowOff>57150</xdr:rowOff>
    </xdr:to>
    <xdr:pic>
      <xdr:nvPicPr>
        <xdr:cNvPr id="2" name="図 13" descr="名称未設定アート 1.jpg">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3600" y="6562725"/>
          <a:ext cx="4000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19050</xdr:colOff>
      <xdr:row>23</xdr:row>
      <xdr:rowOff>9525</xdr:rowOff>
    </xdr:from>
    <xdr:to>
      <xdr:col>27</xdr:col>
      <xdr:colOff>28575</xdr:colOff>
      <xdr:row>23</xdr:row>
      <xdr:rowOff>9525</xdr:rowOff>
    </xdr:to>
    <xdr:cxnSp macro="">
      <xdr:nvCxnSpPr>
        <xdr:cNvPr id="3" name="直線コネクタ 2">
          <a:extLst>
            <a:ext uri="{FF2B5EF4-FFF2-40B4-BE49-F238E27FC236}">
              <a16:creationId xmlns:a16="http://schemas.microsoft.com/office/drawing/2014/main" id="{00000000-0008-0000-1100-000003000000}"/>
            </a:ext>
          </a:extLst>
        </xdr:cNvPr>
        <xdr:cNvCxnSpPr>
          <a:cxnSpLocks noChangeShapeType="1"/>
        </xdr:cNvCxnSpPr>
      </xdr:nvCxnSpPr>
      <xdr:spPr bwMode="auto">
        <a:xfrm>
          <a:off x="2990850" y="6934200"/>
          <a:ext cx="320992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oneCellAnchor>
    <xdr:from>
      <xdr:col>5</xdr:col>
      <xdr:colOff>95250</xdr:colOff>
      <xdr:row>18</xdr:row>
      <xdr:rowOff>133350</xdr:rowOff>
    </xdr:from>
    <xdr:ext cx="531428" cy="185179"/>
    <xdr:sp macro="" textlink="">
      <xdr:nvSpPr>
        <xdr:cNvPr id="2" name="Text Box 4">
          <a:extLst>
            <a:ext uri="{FF2B5EF4-FFF2-40B4-BE49-F238E27FC236}">
              <a16:creationId xmlns:a16="http://schemas.microsoft.com/office/drawing/2014/main" id="{00000000-0008-0000-1200-000002000000}"/>
            </a:ext>
          </a:extLst>
        </xdr:cNvPr>
        <xdr:cNvSpPr txBox="1">
          <a:spLocks noChangeArrowheads="1"/>
        </xdr:cNvSpPr>
      </xdr:nvSpPr>
      <xdr:spPr bwMode="auto">
        <a:xfrm>
          <a:off x="904875" y="3362325"/>
          <a:ext cx="531428" cy="185179"/>
        </a:xfrm>
        <a:prstGeom prst="rect">
          <a:avLst/>
        </a:prstGeom>
        <a:noFill/>
        <a:ln w="9525" algn="ctr">
          <a:noFill/>
          <a:miter lim="800000"/>
          <a:headEnd/>
          <a:tailEnd/>
        </a:ln>
        <a:effec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（内容）</a:t>
          </a:r>
        </a:p>
      </xdr:txBody>
    </xdr:sp>
    <xdr:clientData/>
  </xdr:oneCellAnchor>
  <xdr:twoCellAnchor>
    <xdr:from>
      <xdr:col>36</xdr:col>
      <xdr:colOff>76200</xdr:colOff>
      <xdr:row>6</xdr:row>
      <xdr:rowOff>57150</xdr:rowOff>
    </xdr:from>
    <xdr:to>
      <xdr:col>37</xdr:col>
      <xdr:colOff>123825</xdr:colOff>
      <xdr:row>6</xdr:row>
      <xdr:rowOff>238125</xdr:rowOff>
    </xdr:to>
    <xdr:grpSp>
      <xdr:nvGrpSpPr>
        <xdr:cNvPr id="3" name="Group 37">
          <a:extLst>
            <a:ext uri="{FF2B5EF4-FFF2-40B4-BE49-F238E27FC236}">
              <a16:creationId xmlns:a16="http://schemas.microsoft.com/office/drawing/2014/main" id="{00000000-0008-0000-1200-000003000000}"/>
            </a:ext>
          </a:extLst>
        </xdr:cNvPr>
        <xdr:cNvGrpSpPr>
          <a:grpSpLocks/>
        </xdr:cNvGrpSpPr>
      </xdr:nvGrpSpPr>
      <xdr:grpSpPr bwMode="auto">
        <a:xfrm>
          <a:off x="5905500" y="1000125"/>
          <a:ext cx="209550" cy="180975"/>
          <a:chOff x="766" y="116"/>
          <a:chExt cx="22" cy="19"/>
        </a:xfrm>
      </xdr:grpSpPr>
      <xdr:sp macro="" textlink="">
        <xdr:nvSpPr>
          <xdr:cNvPr id="4" name="Text Box 28">
            <a:extLst>
              <a:ext uri="{FF2B5EF4-FFF2-40B4-BE49-F238E27FC236}">
                <a16:creationId xmlns:a16="http://schemas.microsoft.com/office/drawing/2014/main" id="{00000000-0008-0000-1200-000004000000}"/>
              </a:ext>
            </a:extLst>
          </xdr:cNvPr>
          <xdr:cNvSpPr txBox="1">
            <a:spLocks noChangeArrowheads="1"/>
          </xdr:cNvSpPr>
        </xdr:nvSpPr>
        <xdr:spPr bwMode="auto">
          <a:xfrm>
            <a:off x="766" y="116"/>
            <a:ext cx="22" cy="19"/>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sp macro="" textlink="">
        <xdr:nvSpPr>
          <xdr:cNvPr id="5" name="Oval 29">
            <a:extLst>
              <a:ext uri="{FF2B5EF4-FFF2-40B4-BE49-F238E27FC236}">
                <a16:creationId xmlns:a16="http://schemas.microsoft.com/office/drawing/2014/main" id="{00000000-0008-0000-1200-000005000000}"/>
              </a:ext>
            </a:extLst>
          </xdr:cNvPr>
          <xdr:cNvSpPr>
            <a:spLocks noChangeArrowheads="1"/>
          </xdr:cNvSpPr>
        </xdr:nvSpPr>
        <xdr:spPr bwMode="auto">
          <a:xfrm>
            <a:off x="768" y="118"/>
            <a:ext cx="15" cy="1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36</xdr:col>
      <xdr:colOff>76200</xdr:colOff>
      <xdr:row>7</xdr:row>
      <xdr:rowOff>57150</xdr:rowOff>
    </xdr:from>
    <xdr:to>
      <xdr:col>37</xdr:col>
      <xdr:colOff>123825</xdr:colOff>
      <xdr:row>7</xdr:row>
      <xdr:rowOff>238125</xdr:rowOff>
    </xdr:to>
    <xdr:grpSp>
      <xdr:nvGrpSpPr>
        <xdr:cNvPr id="6" name="Group 37">
          <a:extLst>
            <a:ext uri="{FF2B5EF4-FFF2-40B4-BE49-F238E27FC236}">
              <a16:creationId xmlns:a16="http://schemas.microsoft.com/office/drawing/2014/main" id="{00000000-0008-0000-1200-000006000000}"/>
            </a:ext>
          </a:extLst>
        </xdr:cNvPr>
        <xdr:cNvGrpSpPr>
          <a:grpSpLocks/>
        </xdr:cNvGrpSpPr>
      </xdr:nvGrpSpPr>
      <xdr:grpSpPr bwMode="auto">
        <a:xfrm>
          <a:off x="5905500" y="1285875"/>
          <a:ext cx="209550" cy="180975"/>
          <a:chOff x="766" y="116"/>
          <a:chExt cx="22" cy="19"/>
        </a:xfrm>
      </xdr:grpSpPr>
      <xdr:sp macro="" textlink="">
        <xdr:nvSpPr>
          <xdr:cNvPr id="7" name="Text Box 28">
            <a:extLst>
              <a:ext uri="{FF2B5EF4-FFF2-40B4-BE49-F238E27FC236}">
                <a16:creationId xmlns:a16="http://schemas.microsoft.com/office/drawing/2014/main" id="{00000000-0008-0000-1200-000007000000}"/>
              </a:ext>
            </a:extLst>
          </xdr:cNvPr>
          <xdr:cNvSpPr txBox="1">
            <a:spLocks noChangeArrowheads="1"/>
          </xdr:cNvSpPr>
        </xdr:nvSpPr>
        <xdr:spPr bwMode="auto">
          <a:xfrm>
            <a:off x="766" y="116"/>
            <a:ext cx="22" cy="19"/>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sp macro="" textlink="">
        <xdr:nvSpPr>
          <xdr:cNvPr id="8" name="Oval 29">
            <a:extLst>
              <a:ext uri="{FF2B5EF4-FFF2-40B4-BE49-F238E27FC236}">
                <a16:creationId xmlns:a16="http://schemas.microsoft.com/office/drawing/2014/main" id="{00000000-0008-0000-1200-000008000000}"/>
              </a:ext>
            </a:extLst>
          </xdr:cNvPr>
          <xdr:cNvSpPr>
            <a:spLocks noChangeArrowheads="1"/>
          </xdr:cNvSpPr>
        </xdr:nvSpPr>
        <xdr:spPr bwMode="auto">
          <a:xfrm>
            <a:off x="768" y="118"/>
            <a:ext cx="15" cy="1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36</xdr:col>
      <xdr:colOff>76200</xdr:colOff>
      <xdr:row>8</xdr:row>
      <xdr:rowOff>47625</xdr:rowOff>
    </xdr:from>
    <xdr:to>
      <xdr:col>37</xdr:col>
      <xdr:colOff>123825</xdr:colOff>
      <xdr:row>8</xdr:row>
      <xdr:rowOff>228600</xdr:rowOff>
    </xdr:to>
    <xdr:grpSp>
      <xdr:nvGrpSpPr>
        <xdr:cNvPr id="9" name="Group 37">
          <a:extLst>
            <a:ext uri="{FF2B5EF4-FFF2-40B4-BE49-F238E27FC236}">
              <a16:creationId xmlns:a16="http://schemas.microsoft.com/office/drawing/2014/main" id="{00000000-0008-0000-1200-000009000000}"/>
            </a:ext>
          </a:extLst>
        </xdr:cNvPr>
        <xdr:cNvGrpSpPr>
          <a:grpSpLocks/>
        </xdr:cNvGrpSpPr>
      </xdr:nvGrpSpPr>
      <xdr:grpSpPr bwMode="auto">
        <a:xfrm>
          <a:off x="5905500" y="1562100"/>
          <a:ext cx="209550" cy="180975"/>
          <a:chOff x="766" y="116"/>
          <a:chExt cx="22" cy="19"/>
        </a:xfrm>
      </xdr:grpSpPr>
      <xdr:sp macro="" textlink="">
        <xdr:nvSpPr>
          <xdr:cNvPr id="10" name="Text Box 28">
            <a:extLst>
              <a:ext uri="{FF2B5EF4-FFF2-40B4-BE49-F238E27FC236}">
                <a16:creationId xmlns:a16="http://schemas.microsoft.com/office/drawing/2014/main" id="{00000000-0008-0000-1200-00000A000000}"/>
              </a:ext>
            </a:extLst>
          </xdr:cNvPr>
          <xdr:cNvSpPr txBox="1">
            <a:spLocks noChangeArrowheads="1"/>
          </xdr:cNvSpPr>
        </xdr:nvSpPr>
        <xdr:spPr bwMode="auto">
          <a:xfrm>
            <a:off x="766" y="116"/>
            <a:ext cx="22" cy="19"/>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sp macro="" textlink="">
        <xdr:nvSpPr>
          <xdr:cNvPr id="11" name="Oval 29">
            <a:extLst>
              <a:ext uri="{FF2B5EF4-FFF2-40B4-BE49-F238E27FC236}">
                <a16:creationId xmlns:a16="http://schemas.microsoft.com/office/drawing/2014/main" id="{00000000-0008-0000-1200-00000B000000}"/>
              </a:ext>
            </a:extLst>
          </xdr:cNvPr>
          <xdr:cNvSpPr>
            <a:spLocks noChangeArrowheads="1"/>
          </xdr:cNvSpPr>
        </xdr:nvSpPr>
        <xdr:spPr bwMode="auto">
          <a:xfrm>
            <a:off x="768" y="118"/>
            <a:ext cx="15" cy="1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oneCellAnchor>
    <xdr:from>
      <xdr:col>0</xdr:col>
      <xdr:colOff>133350</xdr:colOff>
      <xdr:row>38</xdr:row>
      <xdr:rowOff>47625</xdr:rowOff>
    </xdr:from>
    <xdr:ext cx="941796" cy="168508"/>
    <xdr:sp macro="" textlink="">
      <xdr:nvSpPr>
        <xdr:cNvPr id="12" name="Text Box 48">
          <a:extLst>
            <a:ext uri="{FF2B5EF4-FFF2-40B4-BE49-F238E27FC236}">
              <a16:creationId xmlns:a16="http://schemas.microsoft.com/office/drawing/2014/main" id="{00000000-0008-0000-1200-00000C000000}"/>
            </a:ext>
          </a:extLst>
        </xdr:cNvPr>
        <xdr:cNvSpPr txBox="1">
          <a:spLocks noChangeArrowheads="1"/>
        </xdr:cNvSpPr>
      </xdr:nvSpPr>
      <xdr:spPr bwMode="auto">
        <a:xfrm>
          <a:off x="133350" y="6438900"/>
          <a:ext cx="941796" cy="168508"/>
        </a:xfrm>
        <a:prstGeom prst="rect">
          <a:avLst/>
        </a:prstGeom>
        <a:noFill/>
        <a:ln w="9525" algn="ctr">
          <a:noFill/>
          <a:miter lim="800000"/>
          <a:headEnd/>
          <a:tailEnd/>
        </a:ln>
        <a:effectLst/>
      </xdr:spPr>
      <xdr:txBody>
        <a:bodyPr wrap="none" lIns="18288" tIns="18288" rIns="0" bIns="0" anchor="t" upright="1">
          <a:spAutoFit/>
        </a:bodyPr>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支部参考意見</a:t>
          </a:r>
          <a:r>
            <a:rPr lang="en-US" altLang="ja-JP" sz="900" b="0" i="0" u="none" strike="noStrike" baseline="0">
              <a:solidFill>
                <a:srgbClr val="000000"/>
              </a:solidFill>
              <a:latin typeface="ＭＳ 明朝"/>
              <a:ea typeface="ＭＳ 明朝"/>
            </a:rPr>
            <a:t>】</a:t>
          </a:r>
        </a:p>
      </xdr:txBody>
    </xdr:sp>
    <xdr:clientData/>
  </xdr:oneCellAnchor>
  <xdr:twoCellAnchor>
    <xdr:from>
      <xdr:col>0</xdr:col>
      <xdr:colOff>19050</xdr:colOff>
      <xdr:row>42</xdr:row>
      <xdr:rowOff>9525</xdr:rowOff>
    </xdr:from>
    <xdr:to>
      <xdr:col>37</xdr:col>
      <xdr:colOff>133350</xdr:colOff>
      <xdr:row>42</xdr:row>
      <xdr:rowOff>9525</xdr:rowOff>
    </xdr:to>
    <xdr:sp macro="" textlink="">
      <xdr:nvSpPr>
        <xdr:cNvPr id="13" name="Line 50">
          <a:extLst>
            <a:ext uri="{FF2B5EF4-FFF2-40B4-BE49-F238E27FC236}">
              <a16:creationId xmlns:a16="http://schemas.microsoft.com/office/drawing/2014/main" id="{00000000-0008-0000-1200-00000D000000}"/>
            </a:ext>
          </a:extLst>
        </xdr:cNvPr>
        <xdr:cNvSpPr>
          <a:spLocks noChangeShapeType="1"/>
        </xdr:cNvSpPr>
      </xdr:nvSpPr>
      <xdr:spPr bwMode="auto">
        <a:xfrm>
          <a:off x="19050" y="7010400"/>
          <a:ext cx="61055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43</xdr:row>
      <xdr:rowOff>123825</xdr:rowOff>
    </xdr:from>
    <xdr:to>
      <xdr:col>37</xdr:col>
      <xdr:colOff>133350</xdr:colOff>
      <xdr:row>43</xdr:row>
      <xdr:rowOff>123825</xdr:rowOff>
    </xdr:to>
    <xdr:sp macro="" textlink="">
      <xdr:nvSpPr>
        <xdr:cNvPr id="14" name="Line 51">
          <a:extLst>
            <a:ext uri="{FF2B5EF4-FFF2-40B4-BE49-F238E27FC236}">
              <a16:creationId xmlns:a16="http://schemas.microsoft.com/office/drawing/2014/main" id="{00000000-0008-0000-1200-00000E000000}"/>
            </a:ext>
          </a:extLst>
        </xdr:cNvPr>
        <xdr:cNvSpPr>
          <a:spLocks noChangeShapeType="1"/>
        </xdr:cNvSpPr>
      </xdr:nvSpPr>
      <xdr:spPr bwMode="auto">
        <a:xfrm>
          <a:off x="19050" y="7277100"/>
          <a:ext cx="61055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45</xdr:row>
      <xdr:rowOff>57150</xdr:rowOff>
    </xdr:from>
    <xdr:to>
      <xdr:col>37</xdr:col>
      <xdr:colOff>133350</xdr:colOff>
      <xdr:row>45</xdr:row>
      <xdr:rowOff>57150</xdr:rowOff>
    </xdr:to>
    <xdr:sp macro="" textlink="">
      <xdr:nvSpPr>
        <xdr:cNvPr id="15" name="Line 52">
          <a:extLst>
            <a:ext uri="{FF2B5EF4-FFF2-40B4-BE49-F238E27FC236}">
              <a16:creationId xmlns:a16="http://schemas.microsoft.com/office/drawing/2014/main" id="{00000000-0008-0000-1200-00000F000000}"/>
            </a:ext>
          </a:extLst>
        </xdr:cNvPr>
        <xdr:cNvSpPr>
          <a:spLocks noChangeShapeType="1"/>
        </xdr:cNvSpPr>
      </xdr:nvSpPr>
      <xdr:spPr bwMode="auto">
        <a:xfrm>
          <a:off x="19050" y="7515225"/>
          <a:ext cx="61055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47</xdr:row>
      <xdr:rowOff>0</xdr:rowOff>
    </xdr:from>
    <xdr:to>
      <xdr:col>37</xdr:col>
      <xdr:colOff>133350</xdr:colOff>
      <xdr:row>47</xdr:row>
      <xdr:rowOff>0</xdr:rowOff>
    </xdr:to>
    <xdr:sp macro="" textlink="">
      <xdr:nvSpPr>
        <xdr:cNvPr id="16" name="Line 53">
          <a:extLst>
            <a:ext uri="{FF2B5EF4-FFF2-40B4-BE49-F238E27FC236}">
              <a16:creationId xmlns:a16="http://schemas.microsoft.com/office/drawing/2014/main" id="{00000000-0008-0000-1200-000010000000}"/>
            </a:ext>
          </a:extLst>
        </xdr:cNvPr>
        <xdr:cNvSpPr>
          <a:spLocks noChangeShapeType="1"/>
        </xdr:cNvSpPr>
      </xdr:nvSpPr>
      <xdr:spPr bwMode="auto">
        <a:xfrm>
          <a:off x="19050" y="7762875"/>
          <a:ext cx="61055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38100</xdr:colOff>
          <xdr:row>35</xdr:row>
          <xdr:rowOff>19050</xdr:rowOff>
        </xdr:from>
        <xdr:to>
          <xdr:col>13</xdr:col>
          <xdr:colOff>57150</xdr:colOff>
          <xdr:row>35</xdr:row>
          <xdr:rowOff>219075</xdr:rowOff>
        </xdr:to>
        <xdr:sp macro="" textlink="">
          <xdr:nvSpPr>
            <xdr:cNvPr id="88065" name="Check Box 1" hidden="1">
              <a:extLst>
                <a:ext uri="{63B3BB69-23CF-44E3-9099-C40C66FF867C}">
                  <a14:compatExt spid="_x0000_s88065"/>
                </a:ext>
                <a:ext uri="{FF2B5EF4-FFF2-40B4-BE49-F238E27FC236}">
                  <a16:creationId xmlns:a16="http://schemas.microsoft.com/office/drawing/2014/main" id="{00000000-0008-0000-1200-0000015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35</xdr:row>
          <xdr:rowOff>19050</xdr:rowOff>
        </xdr:from>
        <xdr:to>
          <xdr:col>16</xdr:col>
          <xdr:colOff>104775</xdr:colOff>
          <xdr:row>35</xdr:row>
          <xdr:rowOff>219075</xdr:rowOff>
        </xdr:to>
        <xdr:sp macro="" textlink="">
          <xdr:nvSpPr>
            <xdr:cNvPr id="88066" name="Check Box 2" hidden="1">
              <a:extLst>
                <a:ext uri="{63B3BB69-23CF-44E3-9099-C40C66FF867C}">
                  <a14:compatExt spid="_x0000_s88066"/>
                </a:ext>
                <a:ext uri="{FF2B5EF4-FFF2-40B4-BE49-F238E27FC236}">
                  <a16:creationId xmlns:a16="http://schemas.microsoft.com/office/drawing/2014/main" id="{00000000-0008-0000-1200-0000025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鉄道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35</xdr:row>
          <xdr:rowOff>19050</xdr:rowOff>
        </xdr:from>
        <xdr:to>
          <xdr:col>20</xdr:col>
          <xdr:colOff>9525</xdr:colOff>
          <xdr:row>35</xdr:row>
          <xdr:rowOff>219075</xdr:rowOff>
        </xdr:to>
        <xdr:sp macro="" textlink="">
          <xdr:nvSpPr>
            <xdr:cNvPr id="88067" name="Check Box 3" hidden="1">
              <a:extLst>
                <a:ext uri="{63B3BB69-23CF-44E3-9099-C40C66FF867C}">
                  <a14:compatExt spid="_x0000_s88067"/>
                </a:ext>
                <a:ext uri="{FF2B5EF4-FFF2-40B4-BE49-F238E27FC236}">
                  <a16:creationId xmlns:a16="http://schemas.microsoft.com/office/drawing/2014/main" id="{00000000-0008-0000-1200-0000035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地下鉄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35</xdr:row>
          <xdr:rowOff>19050</xdr:rowOff>
        </xdr:from>
        <xdr:to>
          <xdr:col>24</xdr:col>
          <xdr:colOff>19050</xdr:colOff>
          <xdr:row>35</xdr:row>
          <xdr:rowOff>219075</xdr:rowOff>
        </xdr:to>
        <xdr:sp macro="" textlink="">
          <xdr:nvSpPr>
            <xdr:cNvPr id="88068" name="Check Box 4" hidden="1">
              <a:extLst>
                <a:ext uri="{63B3BB69-23CF-44E3-9099-C40C66FF867C}">
                  <a14:compatExt spid="_x0000_s88068"/>
                </a:ext>
                <a:ext uri="{FF2B5EF4-FFF2-40B4-BE49-F238E27FC236}">
                  <a16:creationId xmlns:a16="http://schemas.microsoft.com/office/drawing/2014/main" id="{00000000-0008-0000-1200-0000045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35</xdr:row>
          <xdr:rowOff>19050</xdr:rowOff>
        </xdr:from>
        <xdr:to>
          <xdr:col>27</xdr:col>
          <xdr:colOff>19050</xdr:colOff>
          <xdr:row>35</xdr:row>
          <xdr:rowOff>219075</xdr:rowOff>
        </xdr:to>
        <xdr:sp macro="" textlink="">
          <xdr:nvSpPr>
            <xdr:cNvPr id="88069" name="Check Box 5" hidden="1">
              <a:extLst>
                <a:ext uri="{63B3BB69-23CF-44E3-9099-C40C66FF867C}">
                  <a14:compatExt spid="_x0000_s88069"/>
                </a:ext>
                <a:ext uri="{FF2B5EF4-FFF2-40B4-BE49-F238E27FC236}">
                  <a16:creationId xmlns:a16="http://schemas.microsoft.com/office/drawing/2014/main" id="{00000000-0008-0000-1200-0000055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35</xdr:row>
          <xdr:rowOff>19050</xdr:rowOff>
        </xdr:from>
        <xdr:to>
          <xdr:col>31</xdr:col>
          <xdr:colOff>57150</xdr:colOff>
          <xdr:row>35</xdr:row>
          <xdr:rowOff>219075</xdr:rowOff>
        </xdr:to>
        <xdr:sp macro="" textlink="">
          <xdr:nvSpPr>
            <xdr:cNvPr id="88070" name="Check Box 6" hidden="1">
              <a:extLst>
                <a:ext uri="{63B3BB69-23CF-44E3-9099-C40C66FF867C}">
                  <a14:compatExt spid="_x0000_s88070"/>
                </a:ext>
                <a:ext uri="{FF2B5EF4-FFF2-40B4-BE49-F238E27FC236}">
                  <a16:creationId xmlns:a16="http://schemas.microsoft.com/office/drawing/2014/main" id="{00000000-0008-0000-1200-0000065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35</xdr:row>
          <xdr:rowOff>28575</xdr:rowOff>
        </xdr:from>
        <xdr:to>
          <xdr:col>35</xdr:col>
          <xdr:colOff>0</xdr:colOff>
          <xdr:row>35</xdr:row>
          <xdr:rowOff>228600</xdr:rowOff>
        </xdr:to>
        <xdr:sp macro="" textlink="">
          <xdr:nvSpPr>
            <xdr:cNvPr id="88071" name="Check Box 7" hidden="1">
              <a:extLst>
                <a:ext uri="{63B3BB69-23CF-44E3-9099-C40C66FF867C}">
                  <a14:compatExt spid="_x0000_s88071"/>
                </a:ext>
                <a:ext uri="{FF2B5EF4-FFF2-40B4-BE49-F238E27FC236}">
                  <a16:creationId xmlns:a16="http://schemas.microsoft.com/office/drawing/2014/main" id="{00000000-0008-0000-1200-0000075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バス等</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180975</xdr:colOff>
      <xdr:row>3</xdr:row>
      <xdr:rowOff>85725</xdr:rowOff>
    </xdr:from>
    <xdr:to>
      <xdr:col>0</xdr:col>
      <xdr:colOff>428625</xdr:colOff>
      <xdr:row>8</xdr:row>
      <xdr:rowOff>76200</xdr:rowOff>
    </xdr:to>
    <xdr:grpSp>
      <xdr:nvGrpSpPr>
        <xdr:cNvPr id="2" name="グループ化 1">
          <a:extLst>
            <a:ext uri="{FF2B5EF4-FFF2-40B4-BE49-F238E27FC236}">
              <a16:creationId xmlns:a16="http://schemas.microsoft.com/office/drawing/2014/main" id="{00000000-0008-0000-1300-000002000000}"/>
            </a:ext>
          </a:extLst>
        </xdr:cNvPr>
        <xdr:cNvGrpSpPr>
          <a:grpSpLocks/>
        </xdr:cNvGrpSpPr>
      </xdr:nvGrpSpPr>
      <xdr:grpSpPr bwMode="auto">
        <a:xfrm flipH="1">
          <a:off x="180975" y="733425"/>
          <a:ext cx="247650" cy="847725"/>
          <a:chOff x="200025" y="619125"/>
          <a:chExt cx="219075" cy="847725"/>
        </a:xfrm>
      </xdr:grpSpPr>
      <xdr:sp macro="" textlink="">
        <xdr:nvSpPr>
          <xdr:cNvPr id="3" name="Line 1">
            <a:extLst>
              <a:ext uri="{FF2B5EF4-FFF2-40B4-BE49-F238E27FC236}">
                <a16:creationId xmlns:a16="http://schemas.microsoft.com/office/drawing/2014/main" id="{00000000-0008-0000-1300-000003000000}"/>
              </a:ext>
            </a:extLst>
          </xdr:cNvPr>
          <xdr:cNvSpPr>
            <a:spLocks noChangeShapeType="1"/>
          </xdr:cNvSpPr>
        </xdr:nvSpPr>
        <xdr:spPr bwMode="auto">
          <a:xfrm>
            <a:off x="304800" y="619125"/>
            <a:ext cx="0" cy="847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2">
            <a:extLst>
              <a:ext uri="{FF2B5EF4-FFF2-40B4-BE49-F238E27FC236}">
                <a16:creationId xmlns:a16="http://schemas.microsoft.com/office/drawing/2014/main" id="{00000000-0008-0000-1300-000004000000}"/>
              </a:ext>
            </a:extLst>
          </xdr:cNvPr>
          <xdr:cNvSpPr>
            <a:spLocks noChangeShapeType="1"/>
          </xdr:cNvSpPr>
        </xdr:nvSpPr>
        <xdr:spPr bwMode="auto">
          <a:xfrm>
            <a:off x="200025" y="11811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3">
            <a:extLst>
              <a:ext uri="{FF2B5EF4-FFF2-40B4-BE49-F238E27FC236}">
                <a16:creationId xmlns:a16="http://schemas.microsoft.com/office/drawing/2014/main" id="{00000000-0008-0000-1300-000005000000}"/>
              </a:ext>
            </a:extLst>
          </xdr:cNvPr>
          <xdr:cNvSpPr>
            <a:spLocks noChangeShapeType="1"/>
          </xdr:cNvSpPr>
        </xdr:nvSpPr>
        <xdr:spPr bwMode="auto">
          <a:xfrm>
            <a:off x="304800" y="628650"/>
            <a:ext cx="66675"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4">
            <a:extLst>
              <a:ext uri="{FF2B5EF4-FFF2-40B4-BE49-F238E27FC236}">
                <a16:creationId xmlns:a16="http://schemas.microsoft.com/office/drawing/2014/main" id="{00000000-0008-0000-1300-000006000000}"/>
              </a:ext>
            </a:extLst>
          </xdr:cNvPr>
          <xdr:cNvSpPr>
            <a:spLocks noChangeShapeType="1"/>
          </xdr:cNvSpPr>
        </xdr:nvSpPr>
        <xdr:spPr bwMode="auto">
          <a:xfrm flipH="1">
            <a:off x="266700" y="981075"/>
            <a:ext cx="114300" cy="123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228600</xdr:colOff>
      <xdr:row>1</xdr:row>
      <xdr:rowOff>276225</xdr:rowOff>
    </xdr:from>
    <xdr:to>
      <xdr:col>0</xdr:col>
      <xdr:colOff>381000</xdr:colOff>
      <xdr:row>2</xdr:row>
      <xdr:rowOff>142875</xdr:rowOff>
    </xdr:to>
    <xdr:sp macro="" textlink="">
      <xdr:nvSpPr>
        <xdr:cNvPr id="7" name="Text Box 5">
          <a:extLst>
            <a:ext uri="{FF2B5EF4-FFF2-40B4-BE49-F238E27FC236}">
              <a16:creationId xmlns:a16="http://schemas.microsoft.com/office/drawing/2014/main" id="{00000000-0008-0000-1300-000007000000}"/>
            </a:ext>
          </a:extLst>
        </xdr:cNvPr>
        <xdr:cNvSpPr txBox="1">
          <a:spLocks noChangeArrowheads="1"/>
        </xdr:cNvSpPr>
      </xdr:nvSpPr>
      <xdr:spPr bwMode="auto">
        <a:xfrm>
          <a:off x="228600" y="447675"/>
          <a:ext cx="152400" cy="171450"/>
        </a:xfrm>
        <a:prstGeom prst="rect">
          <a:avLst/>
        </a:prstGeom>
        <a:noFill/>
        <a:ln w="9525" algn="ctr">
          <a:noFill/>
          <a:miter lim="800000"/>
          <a:headEnd/>
          <a:tailEnd/>
        </a:ln>
        <a:effectLst/>
      </xdr:spPr>
      <xdr:txBody>
        <a:bodyPr wrap="none" lIns="18288" tIns="18288" rIns="0" bIns="0" anchor="t" upright="1">
          <a:noAutofit/>
        </a:bodyPr>
        <a:lstStyle/>
        <a:p>
          <a:pPr algn="l" rtl="0">
            <a:defRPr sz="1000"/>
          </a:pPr>
          <a:r>
            <a:rPr lang="ja-JP" altLang="en-US" sz="1000" b="0" i="0" u="none" strike="noStrike" baseline="0">
              <a:solidFill>
                <a:srgbClr val="000000"/>
              </a:solidFill>
              <a:latin typeface="ＭＳ 明朝"/>
              <a:ea typeface="ＭＳ 明朝"/>
            </a:rPr>
            <a:t>北</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27</xdr:col>
      <xdr:colOff>123825</xdr:colOff>
      <xdr:row>9</xdr:row>
      <xdr:rowOff>95250</xdr:rowOff>
    </xdr:from>
    <xdr:to>
      <xdr:col>29</xdr:col>
      <xdr:colOff>133350</xdr:colOff>
      <xdr:row>11</xdr:row>
      <xdr:rowOff>123825</xdr:rowOff>
    </xdr:to>
    <xdr:pic>
      <xdr:nvPicPr>
        <xdr:cNvPr id="2" name="図 4" descr="名称未設定アート 1.jpg">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850" y="3667125"/>
          <a:ext cx="4476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z2301-05\Documents\&#20316;&#25104;&#25991;&#26360;\&#21442;&#32771;&#25991;&#26360;\&#20869;&#34276;&#12373;&#12435;&#12363;&#12425;\20230911&#20837;&#20250;&#23626;\&#26412;&#24215;&#12398;&#20837;&#20250;&#12471;&#12540;&#12488;&#12395;&#36861;&#21152;&#20998;.xlsx" TargetMode="External"/><Relationship Id="rId1" Type="http://schemas.openxmlformats.org/officeDocument/2006/relationships/externalLinkPath" Target="/Users/z2301-05/Documents/&#20316;&#25104;&#25991;&#26360;/&#21442;&#32771;&#25991;&#26360;/&#20869;&#34276;&#12373;&#12435;&#12363;&#12425;/20230911&#20837;&#20250;&#23626;/&#26412;&#24215;&#12398;&#20837;&#20250;&#12471;&#12540;&#12488;&#12395;&#36861;&#21152;&#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紹介者届"/>
      <sheetName val="略歴書"/>
      <sheetName val="事務所写真貼付"/>
      <sheetName val="宅地建物取引業者票"/>
      <sheetName val="入会希望者事務所調査票"/>
      <sheetName val="事務所までの案内"/>
      <sheetName val="振込口座届出書"/>
    </sheetNames>
    <sheetDataSet>
      <sheetData sheetId="0">
        <row r="19">
          <cell r="J19"/>
        </row>
        <row r="21">
          <cell r="J21"/>
        </row>
      </sheetData>
      <sheetData sheetId="1">
        <row r="20">
          <cell r="F20" t="str">
            <v>令和5年9月11日</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9.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omments" Target="../comments9.xml"/><Relationship Id="rId2" Type="http://schemas.openxmlformats.org/officeDocument/2006/relationships/drawing" Target="../drawings/drawing4.xml"/><Relationship Id="rId16" Type="http://schemas.openxmlformats.org/officeDocument/2006/relationships/ctrlProp" Target="../ctrlProps/ctrlProp29.xml"/><Relationship Id="rId1" Type="http://schemas.openxmlformats.org/officeDocument/2006/relationships/printerSettings" Target="../printerSettings/printerSettings1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vmlDrawing" Target="../drawings/vmlDrawing12.vml"/><Relationship Id="rId7" Type="http://schemas.openxmlformats.org/officeDocument/2006/relationships/ctrlProp" Target="../ctrlProps/ctrlProp33.xml"/><Relationship Id="rId2" Type="http://schemas.openxmlformats.org/officeDocument/2006/relationships/drawing" Target="../drawings/drawing7.xml"/><Relationship Id="rId1" Type="http://schemas.openxmlformats.org/officeDocument/2006/relationships/printerSettings" Target="../printerSettings/printerSettings18.bin"/><Relationship Id="rId6" Type="http://schemas.openxmlformats.org/officeDocument/2006/relationships/ctrlProp" Target="../ctrlProps/ctrlProp32.xml"/><Relationship Id="rId11" Type="http://schemas.openxmlformats.org/officeDocument/2006/relationships/comments" Target="../comments12.xml"/><Relationship Id="rId5" Type="http://schemas.openxmlformats.org/officeDocument/2006/relationships/ctrlProp" Target="../ctrlProps/ctrlProp3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9.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20.bin"/><Relationship Id="rId4" Type="http://schemas.openxmlformats.org/officeDocument/2006/relationships/comments" Target="../comments1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5.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B0C979"/>
  </sheetPr>
  <dimension ref="A1:EP88"/>
  <sheetViews>
    <sheetView tabSelected="1" topLeftCell="A31" workbookViewId="0">
      <selection activeCell="BI43" sqref="BI43"/>
    </sheetView>
  </sheetViews>
  <sheetFormatPr defaultColWidth="1.875" defaultRowHeight="13.5" x14ac:dyDescent="0.15"/>
  <cols>
    <col min="1" max="37" width="1.875" style="56" customWidth="1"/>
    <col min="38" max="53" width="2" style="56" customWidth="1"/>
    <col min="54" max="126" width="1.875" style="56" customWidth="1"/>
    <col min="127" max="127" width="7.625" style="56" customWidth="1"/>
    <col min="128" max="141" width="1.875" style="56" customWidth="1"/>
    <col min="142" max="142" width="1.75" style="14" customWidth="1"/>
    <col min="143" max="143" width="1.75" style="115" customWidth="1"/>
    <col min="144" max="144" width="1.875" style="56" customWidth="1"/>
    <col min="145" max="16384" width="1.875" style="56"/>
  </cols>
  <sheetData>
    <row r="1" spans="1:127" ht="6" customHeight="1" x14ac:dyDescent="0.15">
      <c r="A1" s="308"/>
      <c r="B1" s="309"/>
      <c r="C1" s="314" t="s">
        <v>0</v>
      </c>
      <c r="D1" s="314"/>
      <c r="E1" s="314"/>
      <c r="F1" s="314"/>
      <c r="G1" s="317"/>
      <c r="H1" s="317"/>
      <c r="I1" s="314" t="s">
        <v>1</v>
      </c>
      <c r="J1" s="314"/>
      <c r="K1" s="314"/>
      <c r="L1" s="314"/>
      <c r="M1" s="314"/>
      <c r="N1" s="314"/>
      <c r="O1" s="314"/>
      <c r="P1" s="314"/>
      <c r="Q1" s="314"/>
      <c r="R1" s="314"/>
      <c r="S1" s="314"/>
      <c r="T1" s="319"/>
      <c r="U1" s="308"/>
      <c r="V1" s="309"/>
      <c r="W1" s="314" t="s">
        <v>2</v>
      </c>
      <c r="X1" s="314"/>
      <c r="Y1" s="314"/>
      <c r="Z1" s="314"/>
      <c r="AA1" s="321"/>
      <c r="AB1" s="321"/>
      <c r="AC1" s="314" t="s">
        <v>3</v>
      </c>
      <c r="AD1" s="314"/>
      <c r="AE1" s="314"/>
      <c r="AF1" s="314"/>
      <c r="AG1" s="314"/>
      <c r="AH1" s="314"/>
      <c r="AI1" s="314"/>
      <c r="AJ1" s="314"/>
      <c r="AK1" s="314"/>
      <c r="AL1" s="314"/>
      <c r="AM1" s="314"/>
      <c r="AN1" s="321"/>
      <c r="AO1" s="321"/>
      <c r="AP1" s="314" t="s">
        <v>4</v>
      </c>
      <c r="AQ1" s="314"/>
      <c r="AR1" s="314"/>
      <c r="AS1" s="314"/>
      <c r="AT1" s="314"/>
      <c r="AU1" s="314"/>
      <c r="AV1" s="314"/>
      <c r="AW1" s="314"/>
      <c r="AX1" s="314"/>
      <c r="AY1" s="314"/>
      <c r="AZ1" s="314"/>
      <c r="BA1" s="319"/>
      <c r="DU1" s="69"/>
    </row>
    <row r="2" spans="1:127" ht="6" customHeight="1" x14ac:dyDescent="0.15">
      <c r="A2" s="310"/>
      <c r="B2" s="311"/>
      <c r="C2" s="315"/>
      <c r="D2" s="315"/>
      <c r="E2" s="315"/>
      <c r="F2" s="315"/>
      <c r="G2" s="318"/>
      <c r="H2" s="318"/>
      <c r="I2" s="315"/>
      <c r="J2" s="315"/>
      <c r="K2" s="315"/>
      <c r="L2" s="315"/>
      <c r="M2" s="315"/>
      <c r="N2" s="315"/>
      <c r="O2" s="315"/>
      <c r="P2" s="315"/>
      <c r="Q2" s="315"/>
      <c r="R2" s="315"/>
      <c r="S2" s="315"/>
      <c r="T2" s="320"/>
      <c r="U2" s="310"/>
      <c r="V2" s="311"/>
      <c r="W2" s="315"/>
      <c r="X2" s="315"/>
      <c r="Y2" s="315"/>
      <c r="Z2" s="315"/>
      <c r="AA2" s="322"/>
      <c r="AB2" s="322"/>
      <c r="AC2" s="315"/>
      <c r="AD2" s="315"/>
      <c r="AE2" s="315"/>
      <c r="AF2" s="315"/>
      <c r="AG2" s="315"/>
      <c r="AH2" s="315"/>
      <c r="AI2" s="315"/>
      <c r="AJ2" s="315"/>
      <c r="AK2" s="315"/>
      <c r="AL2" s="315"/>
      <c r="AM2" s="315"/>
      <c r="AN2" s="322"/>
      <c r="AO2" s="322"/>
      <c r="AP2" s="315"/>
      <c r="AQ2" s="315"/>
      <c r="AR2" s="315"/>
      <c r="AS2" s="315"/>
      <c r="AT2" s="315"/>
      <c r="AU2" s="315"/>
      <c r="AV2" s="315"/>
      <c r="AW2" s="315"/>
      <c r="AX2" s="315"/>
      <c r="AY2" s="315"/>
      <c r="AZ2" s="315"/>
      <c r="BA2" s="320"/>
      <c r="DU2" s="69"/>
    </row>
    <row r="3" spans="1:127" ht="6" customHeight="1" x14ac:dyDescent="0.15">
      <c r="A3" s="310"/>
      <c r="B3" s="311"/>
      <c r="C3" s="315"/>
      <c r="D3" s="315"/>
      <c r="E3" s="315"/>
      <c r="F3" s="315"/>
      <c r="G3" s="318"/>
      <c r="H3" s="318"/>
      <c r="I3" s="315"/>
      <c r="J3" s="315"/>
      <c r="K3" s="315"/>
      <c r="L3" s="315"/>
      <c r="M3" s="315"/>
      <c r="N3" s="315"/>
      <c r="O3" s="315"/>
      <c r="P3" s="315"/>
      <c r="Q3" s="315"/>
      <c r="R3" s="315"/>
      <c r="S3" s="315"/>
      <c r="T3" s="320"/>
      <c r="U3" s="310"/>
      <c r="V3" s="311"/>
      <c r="W3" s="315"/>
      <c r="X3" s="315"/>
      <c r="Y3" s="315"/>
      <c r="Z3" s="315"/>
      <c r="AA3" s="322"/>
      <c r="AB3" s="322"/>
      <c r="AC3" s="315"/>
      <c r="AD3" s="315"/>
      <c r="AE3" s="315"/>
      <c r="AF3" s="315"/>
      <c r="AG3" s="315"/>
      <c r="AH3" s="315"/>
      <c r="AI3" s="315"/>
      <c r="AJ3" s="315"/>
      <c r="AK3" s="315"/>
      <c r="AL3" s="315"/>
      <c r="AM3" s="315"/>
      <c r="AN3" s="322"/>
      <c r="AO3" s="322"/>
      <c r="AP3" s="315"/>
      <c r="AQ3" s="315"/>
      <c r="AR3" s="315"/>
      <c r="AS3" s="315"/>
      <c r="AT3" s="315"/>
      <c r="AU3" s="315"/>
      <c r="AV3" s="315"/>
      <c r="AW3" s="315"/>
      <c r="AX3" s="315"/>
      <c r="AY3" s="315"/>
      <c r="AZ3" s="315"/>
      <c r="BA3" s="320"/>
      <c r="DU3" s="69"/>
    </row>
    <row r="4" spans="1:127" ht="6" customHeight="1" x14ac:dyDescent="0.15">
      <c r="A4" s="310"/>
      <c r="B4" s="311"/>
      <c r="C4" s="315"/>
      <c r="D4" s="315"/>
      <c r="E4" s="315"/>
      <c r="F4" s="315"/>
      <c r="G4" s="318"/>
      <c r="H4" s="318"/>
      <c r="I4" s="315"/>
      <c r="J4" s="315"/>
      <c r="K4" s="315"/>
      <c r="L4" s="315"/>
      <c r="M4" s="315"/>
      <c r="N4" s="315"/>
      <c r="O4" s="315"/>
      <c r="P4" s="315"/>
      <c r="Q4" s="315"/>
      <c r="R4" s="315"/>
      <c r="S4" s="315"/>
      <c r="T4" s="320"/>
      <c r="U4" s="310"/>
      <c r="V4" s="311"/>
      <c r="W4" s="315"/>
      <c r="X4" s="315"/>
      <c r="Y4" s="315"/>
      <c r="Z4" s="315"/>
      <c r="AA4" s="322"/>
      <c r="AB4" s="322"/>
      <c r="AC4" s="315"/>
      <c r="AD4" s="315"/>
      <c r="AE4" s="315"/>
      <c r="AF4" s="315"/>
      <c r="AG4" s="315"/>
      <c r="AH4" s="315"/>
      <c r="AI4" s="315"/>
      <c r="AJ4" s="315"/>
      <c r="AK4" s="315"/>
      <c r="AL4" s="315"/>
      <c r="AM4" s="315"/>
      <c r="AN4" s="322"/>
      <c r="AO4" s="322"/>
      <c r="AP4" s="315"/>
      <c r="AQ4" s="315"/>
      <c r="AR4" s="315"/>
      <c r="AS4" s="315"/>
      <c r="AT4" s="315"/>
      <c r="AU4" s="315"/>
      <c r="AV4" s="315"/>
      <c r="AW4" s="315"/>
      <c r="AX4" s="315"/>
      <c r="AY4" s="315"/>
      <c r="AZ4" s="315"/>
      <c r="BA4" s="320"/>
      <c r="DU4" s="69"/>
    </row>
    <row r="5" spans="1:127" ht="6" customHeight="1" x14ac:dyDescent="0.15">
      <c r="A5" s="310"/>
      <c r="B5" s="311"/>
      <c r="C5" s="315"/>
      <c r="D5" s="315"/>
      <c r="E5" s="315"/>
      <c r="F5" s="315"/>
      <c r="G5" s="318"/>
      <c r="H5" s="318"/>
      <c r="I5" s="315" t="s">
        <v>5</v>
      </c>
      <c r="J5" s="315"/>
      <c r="K5" s="315"/>
      <c r="L5" s="315"/>
      <c r="M5" s="315"/>
      <c r="N5" s="315"/>
      <c r="O5" s="315"/>
      <c r="P5" s="315"/>
      <c r="Q5" s="315"/>
      <c r="R5" s="315"/>
      <c r="S5" s="315"/>
      <c r="T5" s="320"/>
      <c r="U5" s="310"/>
      <c r="V5" s="311"/>
      <c r="W5" s="315"/>
      <c r="X5" s="315"/>
      <c r="Y5" s="315"/>
      <c r="Z5" s="315"/>
      <c r="AA5" s="322"/>
      <c r="AB5" s="322"/>
      <c r="AC5" s="315"/>
      <c r="AD5" s="315"/>
      <c r="AE5" s="315"/>
      <c r="AF5" s="315"/>
      <c r="AG5" s="315"/>
      <c r="AH5" s="315"/>
      <c r="AI5" s="315"/>
      <c r="AJ5" s="315"/>
      <c r="AK5" s="315"/>
      <c r="AL5" s="315"/>
      <c r="AM5" s="315"/>
      <c r="AN5" s="322"/>
      <c r="AO5" s="322"/>
      <c r="AP5" s="315"/>
      <c r="AQ5" s="315"/>
      <c r="AR5" s="315"/>
      <c r="AS5" s="315"/>
      <c r="AT5" s="315"/>
      <c r="AU5" s="315"/>
      <c r="AV5" s="315"/>
      <c r="AW5" s="315"/>
      <c r="AX5" s="315"/>
      <c r="AY5" s="315"/>
      <c r="AZ5" s="315"/>
      <c r="BA5" s="320"/>
      <c r="DU5" s="69"/>
    </row>
    <row r="6" spans="1:127" ht="6" customHeight="1" x14ac:dyDescent="0.15">
      <c r="A6" s="310"/>
      <c r="B6" s="311"/>
      <c r="C6" s="315"/>
      <c r="D6" s="315"/>
      <c r="E6" s="315"/>
      <c r="F6" s="315"/>
      <c r="G6" s="318"/>
      <c r="H6" s="318"/>
      <c r="I6" s="315"/>
      <c r="J6" s="315"/>
      <c r="K6" s="315"/>
      <c r="L6" s="315"/>
      <c r="M6" s="315"/>
      <c r="N6" s="315"/>
      <c r="O6" s="315"/>
      <c r="P6" s="315"/>
      <c r="Q6" s="315"/>
      <c r="R6" s="315"/>
      <c r="S6" s="315"/>
      <c r="T6" s="320"/>
      <c r="U6" s="310"/>
      <c r="V6" s="311"/>
      <c r="W6" s="315"/>
      <c r="X6" s="315"/>
      <c r="Y6" s="315"/>
      <c r="Z6" s="315"/>
      <c r="AA6" s="322"/>
      <c r="AB6" s="322"/>
      <c r="AC6" s="315"/>
      <c r="AD6" s="315"/>
      <c r="AE6" s="315"/>
      <c r="AF6" s="315"/>
      <c r="AG6" s="315"/>
      <c r="AH6" s="315"/>
      <c r="AI6" s="315"/>
      <c r="AJ6" s="315"/>
      <c r="AK6" s="315"/>
      <c r="AL6" s="315"/>
      <c r="AM6" s="315"/>
      <c r="AN6" s="322"/>
      <c r="AO6" s="322"/>
      <c r="AP6" s="315"/>
      <c r="AQ6" s="315"/>
      <c r="AR6" s="315"/>
      <c r="AS6" s="315"/>
      <c r="AT6" s="315"/>
      <c r="AU6" s="315"/>
      <c r="AV6" s="315"/>
      <c r="AW6" s="315"/>
      <c r="AX6" s="315"/>
      <c r="AY6" s="315"/>
      <c r="AZ6" s="315"/>
      <c r="BA6" s="320"/>
      <c r="DU6" s="69"/>
    </row>
    <row r="7" spans="1:127" ht="6" customHeight="1" x14ac:dyDescent="0.15">
      <c r="A7" s="310"/>
      <c r="B7" s="311"/>
      <c r="C7" s="315"/>
      <c r="D7" s="315"/>
      <c r="E7" s="315"/>
      <c r="F7" s="315"/>
      <c r="G7" s="318"/>
      <c r="H7" s="318"/>
      <c r="I7" s="315"/>
      <c r="J7" s="315"/>
      <c r="K7" s="315"/>
      <c r="L7" s="315"/>
      <c r="M7" s="315"/>
      <c r="N7" s="315"/>
      <c r="O7" s="315"/>
      <c r="P7" s="315"/>
      <c r="Q7" s="315"/>
      <c r="R7" s="315"/>
      <c r="S7" s="315"/>
      <c r="T7" s="320"/>
      <c r="U7" s="310"/>
      <c r="V7" s="311"/>
      <c r="W7" s="315"/>
      <c r="X7" s="315"/>
      <c r="Y7" s="315"/>
      <c r="Z7" s="315"/>
      <c r="AA7" s="322"/>
      <c r="AB7" s="322"/>
      <c r="AC7" s="315" t="s">
        <v>6</v>
      </c>
      <c r="AD7" s="315"/>
      <c r="AE7" s="315"/>
      <c r="AF7" s="315"/>
      <c r="AG7" s="315"/>
      <c r="AH7" s="315"/>
      <c r="AI7" s="315"/>
      <c r="AJ7" s="315"/>
      <c r="AK7" s="315"/>
      <c r="AL7" s="315"/>
      <c r="AM7" s="315"/>
      <c r="AN7" s="322"/>
      <c r="AO7" s="322"/>
      <c r="AP7" s="315" t="s">
        <v>7</v>
      </c>
      <c r="AQ7" s="315"/>
      <c r="AR7" s="315"/>
      <c r="AS7" s="315"/>
      <c r="AT7" s="315"/>
      <c r="AU7" s="315"/>
      <c r="AV7" s="315"/>
      <c r="AW7" s="315"/>
      <c r="AX7" s="315"/>
      <c r="AY7" s="315"/>
      <c r="AZ7" s="315"/>
      <c r="BA7" s="320"/>
      <c r="DU7" s="69"/>
    </row>
    <row r="8" spans="1:127" ht="6" customHeight="1" x14ac:dyDescent="0.15">
      <c r="A8" s="310"/>
      <c r="B8" s="311"/>
      <c r="C8" s="315"/>
      <c r="D8" s="315"/>
      <c r="E8" s="315"/>
      <c r="F8" s="315"/>
      <c r="G8" s="318"/>
      <c r="H8" s="318"/>
      <c r="I8" s="315"/>
      <c r="J8" s="315"/>
      <c r="K8" s="315"/>
      <c r="L8" s="315"/>
      <c r="M8" s="315"/>
      <c r="N8" s="315"/>
      <c r="O8" s="315"/>
      <c r="P8" s="315"/>
      <c r="Q8" s="315"/>
      <c r="R8" s="315"/>
      <c r="S8" s="315"/>
      <c r="T8" s="320"/>
      <c r="U8" s="310"/>
      <c r="V8" s="311"/>
      <c r="W8" s="315"/>
      <c r="X8" s="315"/>
      <c r="Y8" s="315"/>
      <c r="Z8" s="315"/>
      <c r="AA8" s="322"/>
      <c r="AB8" s="322"/>
      <c r="AC8" s="315"/>
      <c r="AD8" s="315"/>
      <c r="AE8" s="315"/>
      <c r="AF8" s="315"/>
      <c r="AG8" s="315"/>
      <c r="AH8" s="315"/>
      <c r="AI8" s="315"/>
      <c r="AJ8" s="315"/>
      <c r="AK8" s="315"/>
      <c r="AL8" s="315"/>
      <c r="AM8" s="315"/>
      <c r="AN8" s="322"/>
      <c r="AO8" s="322"/>
      <c r="AP8" s="315"/>
      <c r="AQ8" s="315"/>
      <c r="AR8" s="315"/>
      <c r="AS8" s="315"/>
      <c r="AT8" s="315"/>
      <c r="AU8" s="315"/>
      <c r="AV8" s="315"/>
      <c r="AW8" s="315"/>
      <c r="AX8" s="315"/>
      <c r="AY8" s="315"/>
      <c r="AZ8" s="315"/>
      <c r="BA8" s="320"/>
      <c r="DU8" s="69"/>
    </row>
    <row r="9" spans="1:127" ht="6" customHeight="1" x14ac:dyDescent="0.15">
      <c r="A9" s="310"/>
      <c r="B9" s="311"/>
      <c r="C9" s="315"/>
      <c r="D9" s="315"/>
      <c r="E9" s="315"/>
      <c r="F9" s="315"/>
      <c r="G9" s="318"/>
      <c r="H9" s="318"/>
      <c r="I9" s="315" t="s">
        <v>8</v>
      </c>
      <c r="J9" s="315"/>
      <c r="K9" s="315"/>
      <c r="L9" s="315"/>
      <c r="M9" s="315"/>
      <c r="N9" s="315"/>
      <c r="O9" s="315"/>
      <c r="P9" s="315"/>
      <c r="Q9" s="315"/>
      <c r="R9" s="315"/>
      <c r="S9" s="315"/>
      <c r="T9" s="320"/>
      <c r="U9" s="310"/>
      <c r="V9" s="311"/>
      <c r="W9" s="315"/>
      <c r="X9" s="315"/>
      <c r="Y9" s="315"/>
      <c r="Z9" s="315"/>
      <c r="AA9" s="322"/>
      <c r="AB9" s="322"/>
      <c r="AC9" s="315"/>
      <c r="AD9" s="315"/>
      <c r="AE9" s="315"/>
      <c r="AF9" s="315"/>
      <c r="AG9" s="315"/>
      <c r="AH9" s="315"/>
      <c r="AI9" s="315"/>
      <c r="AJ9" s="315"/>
      <c r="AK9" s="315"/>
      <c r="AL9" s="315"/>
      <c r="AM9" s="315"/>
      <c r="AN9" s="322"/>
      <c r="AO9" s="322"/>
      <c r="AP9" s="315"/>
      <c r="AQ9" s="315"/>
      <c r="AR9" s="315"/>
      <c r="AS9" s="315"/>
      <c r="AT9" s="315"/>
      <c r="AU9" s="315"/>
      <c r="AV9" s="315"/>
      <c r="AW9" s="315"/>
      <c r="AX9" s="315"/>
      <c r="AY9" s="315"/>
      <c r="AZ9" s="315"/>
      <c r="BA9" s="320"/>
      <c r="DU9" s="69"/>
    </row>
    <row r="10" spans="1:127" ht="6" customHeight="1" x14ac:dyDescent="0.15">
      <c r="A10" s="310"/>
      <c r="B10" s="311"/>
      <c r="C10" s="315"/>
      <c r="D10" s="315"/>
      <c r="E10" s="315"/>
      <c r="F10" s="315"/>
      <c r="G10" s="318"/>
      <c r="H10" s="318"/>
      <c r="I10" s="315"/>
      <c r="J10" s="315"/>
      <c r="K10" s="315"/>
      <c r="L10" s="315"/>
      <c r="M10" s="315"/>
      <c r="N10" s="315"/>
      <c r="O10" s="315"/>
      <c r="P10" s="315"/>
      <c r="Q10" s="315"/>
      <c r="R10" s="315"/>
      <c r="S10" s="315"/>
      <c r="T10" s="320"/>
      <c r="U10" s="310"/>
      <c r="V10" s="311"/>
      <c r="W10" s="315"/>
      <c r="X10" s="315"/>
      <c r="Y10" s="315"/>
      <c r="Z10" s="315"/>
      <c r="AA10" s="322"/>
      <c r="AB10" s="322"/>
      <c r="AC10" s="315"/>
      <c r="AD10" s="315"/>
      <c r="AE10" s="315"/>
      <c r="AF10" s="315"/>
      <c r="AG10" s="315"/>
      <c r="AH10" s="315"/>
      <c r="AI10" s="315"/>
      <c r="AJ10" s="315"/>
      <c r="AK10" s="315"/>
      <c r="AL10" s="315"/>
      <c r="AM10" s="315"/>
      <c r="AN10" s="322"/>
      <c r="AO10" s="322"/>
      <c r="AP10" s="315"/>
      <c r="AQ10" s="315"/>
      <c r="AR10" s="315"/>
      <c r="AS10" s="315"/>
      <c r="AT10" s="315"/>
      <c r="AU10" s="315"/>
      <c r="AV10" s="315"/>
      <c r="AW10" s="315"/>
      <c r="AX10" s="315"/>
      <c r="AY10" s="315"/>
      <c r="AZ10" s="315"/>
      <c r="BA10" s="320"/>
      <c r="DU10" s="69"/>
    </row>
    <row r="11" spans="1:127" ht="6" customHeight="1" x14ac:dyDescent="0.15">
      <c r="A11" s="310"/>
      <c r="B11" s="311"/>
      <c r="C11" s="315"/>
      <c r="D11" s="315"/>
      <c r="E11" s="315"/>
      <c r="F11" s="315"/>
      <c r="G11" s="318"/>
      <c r="H11" s="318"/>
      <c r="I11" s="315"/>
      <c r="J11" s="315"/>
      <c r="K11" s="315"/>
      <c r="L11" s="315"/>
      <c r="M11" s="315"/>
      <c r="N11" s="315"/>
      <c r="O11" s="315"/>
      <c r="P11" s="315"/>
      <c r="Q11" s="315"/>
      <c r="R11" s="315"/>
      <c r="S11" s="315"/>
      <c r="T11" s="320"/>
      <c r="U11" s="310"/>
      <c r="V11" s="311"/>
      <c r="W11" s="315"/>
      <c r="X11" s="315"/>
      <c r="Y11" s="315"/>
      <c r="Z11" s="315"/>
      <c r="AA11" s="322"/>
      <c r="AB11" s="322"/>
      <c r="AC11" s="315"/>
      <c r="AD11" s="315"/>
      <c r="AE11" s="315"/>
      <c r="AF11" s="315"/>
      <c r="AG11" s="315"/>
      <c r="AH11" s="315"/>
      <c r="AI11" s="315"/>
      <c r="AJ11" s="315"/>
      <c r="AK11" s="315"/>
      <c r="AL11" s="315"/>
      <c r="AM11" s="315"/>
      <c r="AN11" s="322"/>
      <c r="AO11" s="322"/>
      <c r="AP11" s="315"/>
      <c r="AQ11" s="315"/>
      <c r="AR11" s="315"/>
      <c r="AS11" s="315"/>
      <c r="AT11" s="315"/>
      <c r="AU11" s="315"/>
      <c r="AV11" s="315"/>
      <c r="AW11" s="315"/>
      <c r="AX11" s="315"/>
      <c r="AY11" s="315"/>
      <c r="AZ11" s="315"/>
      <c r="BA11" s="320"/>
      <c r="DU11" s="69"/>
    </row>
    <row r="12" spans="1:127" ht="6" customHeight="1" x14ac:dyDescent="0.15">
      <c r="A12" s="312"/>
      <c r="B12" s="313"/>
      <c r="C12" s="316"/>
      <c r="D12" s="316"/>
      <c r="E12" s="316"/>
      <c r="F12" s="316"/>
      <c r="G12" s="325"/>
      <c r="H12" s="325"/>
      <c r="I12" s="316"/>
      <c r="J12" s="316"/>
      <c r="K12" s="316"/>
      <c r="L12" s="316"/>
      <c r="M12" s="316"/>
      <c r="N12" s="316"/>
      <c r="O12" s="316"/>
      <c r="P12" s="316"/>
      <c r="Q12" s="316"/>
      <c r="R12" s="316"/>
      <c r="S12" s="316"/>
      <c r="T12" s="324"/>
      <c r="U12" s="312"/>
      <c r="V12" s="313"/>
      <c r="W12" s="316"/>
      <c r="X12" s="316"/>
      <c r="Y12" s="316"/>
      <c r="Z12" s="316"/>
      <c r="AA12" s="323"/>
      <c r="AB12" s="323"/>
      <c r="AC12" s="316"/>
      <c r="AD12" s="316"/>
      <c r="AE12" s="316"/>
      <c r="AF12" s="316"/>
      <c r="AG12" s="316"/>
      <c r="AH12" s="316"/>
      <c r="AI12" s="316"/>
      <c r="AJ12" s="316"/>
      <c r="AK12" s="316"/>
      <c r="AL12" s="316"/>
      <c r="AM12" s="316"/>
      <c r="AN12" s="323"/>
      <c r="AO12" s="323"/>
      <c r="AP12" s="316"/>
      <c r="AQ12" s="316"/>
      <c r="AR12" s="316"/>
      <c r="AS12" s="316"/>
      <c r="AT12" s="316"/>
      <c r="AU12" s="316"/>
      <c r="AV12" s="316"/>
      <c r="AW12" s="316"/>
      <c r="AX12" s="316"/>
      <c r="AY12" s="316"/>
      <c r="AZ12" s="316"/>
      <c r="BA12" s="324"/>
      <c r="DU12" s="69"/>
    </row>
    <row r="13" spans="1:127" ht="11.25" customHeight="1" x14ac:dyDescent="0.15">
      <c r="A13" s="326" t="s">
        <v>9</v>
      </c>
      <c r="B13" s="327"/>
      <c r="C13" s="327"/>
      <c r="D13" s="327"/>
      <c r="E13" s="327"/>
      <c r="F13" s="327"/>
      <c r="G13" s="327"/>
      <c r="H13" s="328"/>
      <c r="I13" s="326" t="s">
        <v>10</v>
      </c>
      <c r="J13" s="323"/>
      <c r="K13" s="323"/>
      <c r="L13" s="323"/>
      <c r="M13" s="323"/>
      <c r="N13" s="323"/>
      <c r="O13" s="323"/>
      <c r="P13" s="323"/>
      <c r="Q13" s="323"/>
      <c r="R13" s="323"/>
      <c r="S13" s="323"/>
      <c r="T13" s="329"/>
      <c r="U13" s="326" t="s">
        <v>11</v>
      </c>
      <c r="V13" s="323"/>
      <c r="W13" s="323"/>
      <c r="X13" s="323"/>
      <c r="Y13" s="323"/>
      <c r="Z13" s="323"/>
      <c r="AA13" s="323"/>
      <c r="AB13" s="323"/>
      <c r="AC13" s="323"/>
      <c r="AD13" s="323"/>
      <c r="AE13" s="323"/>
      <c r="AF13" s="329"/>
      <c r="AG13" s="326" t="s">
        <v>12</v>
      </c>
      <c r="AH13" s="323"/>
      <c r="AI13" s="323"/>
      <c r="AJ13" s="323"/>
      <c r="AK13" s="323"/>
      <c r="AL13" s="323"/>
      <c r="AM13" s="323"/>
      <c r="AN13" s="323"/>
      <c r="AO13" s="323"/>
      <c r="AP13" s="323"/>
      <c r="AQ13" s="323"/>
      <c r="AR13" s="323"/>
      <c r="AS13" s="323"/>
      <c r="AT13" s="323"/>
      <c r="AU13" s="323"/>
      <c r="AV13" s="323"/>
      <c r="AW13" s="329"/>
      <c r="AX13" s="326" t="s">
        <v>13</v>
      </c>
      <c r="AY13" s="323"/>
      <c r="AZ13" s="323"/>
      <c r="BA13" s="329"/>
      <c r="DV13" s="59"/>
      <c r="DW13" s="57"/>
    </row>
    <row r="14" spans="1:127" ht="9" customHeight="1" x14ac:dyDescent="0.15">
      <c r="A14" s="330"/>
      <c r="B14" s="331"/>
      <c r="C14" s="331"/>
      <c r="D14" s="331"/>
      <c r="E14" s="331"/>
      <c r="F14" s="331"/>
      <c r="G14" s="331"/>
      <c r="H14" s="332"/>
      <c r="I14" s="339" t="s">
        <v>14</v>
      </c>
      <c r="J14" s="321"/>
      <c r="K14" s="321"/>
      <c r="L14" s="341"/>
      <c r="M14" s="341"/>
      <c r="N14" s="322" t="s">
        <v>15</v>
      </c>
      <c r="O14" s="342"/>
      <c r="P14" s="342"/>
      <c r="Q14" s="321" t="s">
        <v>16</v>
      </c>
      <c r="R14" s="342"/>
      <c r="S14" s="342"/>
      <c r="T14" s="322" t="s">
        <v>17</v>
      </c>
      <c r="U14" s="339" t="s">
        <v>18</v>
      </c>
      <c r="V14" s="321"/>
      <c r="W14" s="321"/>
      <c r="X14" s="341"/>
      <c r="Y14" s="341"/>
      <c r="Z14" s="322" t="s">
        <v>19</v>
      </c>
      <c r="AA14" s="341"/>
      <c r="AB14" s="341"/>
      <c r="AC14" s="322" t="s">
        <v>20</v>
      </c>
      <c r="AD14" s="342"/>
      <c r="AE14" s="342"/>
      <c r="AF14" s="322" t="s">
        <v>21</v>
      </c>
      <c r="AG14" s="344"/>
      <c r="AH14" s="345"/>
      <c r="AI14" s="345"/>
      <c r="AJ14" s="345"/>
      <c r="AK14" s="345"/>
      <c r="AL14" s="345"/>
      <c r="AM14" s="345"/>
      <c r="AN14" s="345"/>
      <c r="AO14" s="345"/>
      <c r="AP14" s="345"/>
      <c r="AQ14" s="345"/>
      <c r="AR14" s="345"/>
      <c r="AS14" s="345"/>
      <c r="AT14" s="345"/>
      <c r="AU14" s="345"/>
      <c r="AV14" s="345"/>
      <c r="AW14" s="346"/>
      <c r="AX14" s="347"/>
      <c r="AY14" s="348"/>
      <c r="AZ14" s="348"/>
      <c r="BA14" s="349"/>
      <c r="DV14" s="59"/>
      <c r="DW14" s="57"/>
    </row>
    <row r="15" spans="1:127" ht="9" customHeight="1" x14ac:dyDescent="0.15">
      <c r="A15" s="333"/>
      <c r="B15" s="334"/>
      <c r="C15" s="334"/>
      <c r="D15" s="334"/>
      <c r="E15" s="334"/>
      <c r="F15" s="334"/>
      <c r="G15" s="334"/>
      <c r="H15" s="335"/>
      <c r="I15" s="340"/>
      <c r="J15" s="322"/>
      <c r="K15" s="322"/>
      <c r="L15" s="342"/>
      <c r="M15" s="342"/>
      <c r="N15" s="322"/>
      <c r="O15" s="342"/>
      <c r="P15" s="342"/>
      <c r="Q15" s="322"/>
      <c r="R15" s="342"/>
      <c r="S15" s="342"/>
      <c r="T15" s="322"/>
      <c r="U15" s="340"/>
      <c r="V15" s="322"/>
      <c r="W15" s="322"/>
      <c r="X15" s="342"/>
      <c r="Y15" s="342"/>
      <c r="Z15" s="322"/>
      <c r="AA15" s="342"/>
      <c r="AB15" s="342"/>
      <c r="AC15" s="322"/>
      <c r="AD15" s="342"/>
      <c r="AE15" s="342"/>
      <c r="AF15" s="322"/>
      <c r="AG15" s="347"/>
      <c r="AH15" s="348"/>
      <c r="AI15" s="348"/>
      <c r="AJ15" s="348"/>
      <c r="AK15" s="348"/>
      <c r="AL15" s="348"/>
      <c r="AM15" s="348"/>
      <c r="AN15" s="348"/>
      <c r="AO15" s="348"/>
      <c r="AP15" s="348"/>
      <c r="AQ15" s="348"/>
      <c r="AR15" s="348"/>
      <c r="AS15" s="348"/>
      <c r="AT15" s="348"/>
      <c r="AU15" s="348"/>
      <c r="AV15" s="348"/>
      <c r="AW15" s="349"/>
      <c r="AX15" s="347"/>
      <c r="AY15" s="348"/>
      <c r="AZ15" s="348"/>
      <c r="BA15" s="349"/>
      <c r="DV15" s="57"/>
      <c r="DW15" s="57"/>
    </row>
    <row r="16" spans="1:127" ht="9" customHeight="1" x14ac:dyDescent="0.15">
      <c r="A16" s="336"/>
      <c r="B16" s="337"/>
      <c r="C16" s="337"/>
      <c r="D16" s="337"/>
      <c r="E16" s="337"/>
      <c r="F16" s="337"/>
      <c r="G16" s="337"/>
      <c r="H16" s="338"/>
      <c r="I16" s="326"/>
      <c r="J16" s="323"/>
      <c r="K16" s="323"/>
      <c r="L16" s="343"/>
      <c r="M16" s="343"/>
      <c r="N16" s="323"/>
      <c r="O16" s="343"/>
      <c r="P16" s="343"/>
      <c r="Q16" s="323"/>
      <c r="R16" s="343"/>
      <c r="S16" s="343"/>
      <c r="T16" s="323"/>
      <c r="U16" s="326"/>
      <c r="V16" s="323"/>
      <c r="W16" s="323"/>
      <c r="X16" s="343"/>
      <c r="Y16" s="343"/>
      <c r="Z16" s="323"/>
      <c r="AA16" s="343"/>
      <c r="AB16" s="343"/>
      <c r="AC16" s="323"/>
      <c r="AD16" s="343"/>
      <c r="AE16" s="343"/>
      <c r="AF16" s="323"/>
      <c r="AG16" s="350"/>
      <c r="AH16" s="351"/>
      <c r="AI16" s="351"/>
      <c r="AJ16" s="351"/>
      <c r="AK16" s="351"/>
      <c r="AL16" s="351"/>
      <c r="AM16" s="351"/>
      <c r="AN16" s="351"/>
      <c r="AO16" s="351"/>
      <c r="AP16" s="351"/>
      <c r="AQ16" s="351"/>
      <c r="AR16" s="351"/>
      <c r="AS16" s="351"/>
      <c r="AT16" s="351"/>
      <c r="AU16" s="351"/>
      <c r="AV16" s="351"/>
      <c r="AW16" s="352"/>
      <c r="AX16" s="350"/>
      <c r="AY16" s="351"/>
      <c r="AZ16" s="351"/>
      <c r="BA16" s="352"/>
      <c r="DV16" s="57"/>
      <c r="DW16" s="57"/>
    </row>
    <row r="17" spans="1:146" ht="11.25" customHeight="1" x14ac:dyDescent="0.15">
      <c r="A17" s="353"/>
      <c r="B17" s="353"/>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DV17" s="57"/>
      <c r="DW17" s="57"/>
    </row>
    <row r="18" spans="1:146" ht="11.25" customHeight="1" x14ac:dyDescent="0.15">
      <c r="A18" s="354" t="s">
        <v>22</v>
      </c>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row>
    <row r="19" spans="1:146" ht="11.25" customHeight="1" x14ac:dyDescent="0.15">
      <c r="A19" s="342"/>
      <c r="B19" s="342"/>
      <c r="C19" s="342"/>
      <c r="D19" s="342"/>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2"/>
      <c r="BA19" s="342"/>
    </row>
    <row r="20" spans="1:146" ht="11.25" customHeight="1" x14ac:dyDescent="0.15">
      <c r="A20" s="342"/>
      <c r="B20" s="342"/>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2"/>
      <c r="AV20" s="342"/>
      <c r="AW20" s="342"/>
      <c r="AX20" s="342"/>
      <c r="AY20" s="342"/>
      <c r="AZ20" s="342"/>
      <c r="BA20" s="342"/>
    </row>
    <row r="21" spans="1:146" ht="9" customHeight="1" x14ac:dyDescent="0.15">
      <c r="A21" s="355" t="s">
        <v>23</v>
      </c>
      <c r="B21" s="355"/>
      <c r="C21" s="355"/>
      <c r="D21" s="355"/>
      <c r="E21" s="355"/>
      <c r="F21" s="355"/>
      <c r="G21" s="356" t="s">
        <v>24</v>
      </c>
      <c r="H21" s="356"/>
      <c r="I21" s="356"/>
      <c r="J21" s="356"/>
      <c r="K21" s="356"/>
      <c r="L21" s="356"/>
      <c r="M21" s="356"/>
      <c r="N21" s="356"/>
      <c r="O21" s="356"/>
      <c r="P21" s="356"/>
      <c r="Q21" s="342" t="s">
        <v>25</v>
      </c>
      <c r="R21" s="342"/>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7"/>
      <c r="BA21" s="357"/>
    </row>
    <row r="22" spans="1:146" ht="9" customHeight="1" x14ac:dyDescent="0.15">
      <c r="A22" s="355"/>
      <c r="B22" s="355"/>
      <c r="C22" s="355"/>
      <c r="D22" s="355"/>
      <c r="E22" s="355"/>
      <c r="F22" s="355"/>
      <c r="G22" s="356"/>
      <c r="H22" s="356"/>
      <c r="I22" s="356"/>
      <c r="J22" s="356"/>
      <c r="K22" s="356"/>
      <c r="L22" s="356"/>
      <c r="M22" s="356"/>
      <c r="N22" s="356"/>
      <c r="O22" s="356"/>
      <c r="P22" s="356"/>
      <c r="Q22" s="342"/>
      <c r="R22" s="342"/>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7"/>
      <c r="AY22" s="357"/>
      <c r="AZ22" s="357"/>
      <c r="BA22" s="357"/>
    </row>
    <row r="23" spans="1:146" ht="9" customHeight="1" x14ac:dyDescent="0.15">
      <c r="A23" s="358" t="s">
        <v>26</v>
      </c>
      <c r="B23" s="358"/>
      <c r="C23" s="358"/>
      <c r="D23" s="358"/>
      <c r="E23" s="358"/>
      <c r="F23" s="358"/>
      <c r="G23" s="359" t="s">
        <v>27</v>
      </c>
      <c r="H23" s="359"/>
      <c r="I23" s="359"/>
      <c r="J23" s="359"/>
      <c r="K23" s="359"/>
      <c r="L23" s="359"/>
      <c r="M23" s="359"/>
      <c r="N23" s="359"/>
      <c r="O23" s="359"/>
      <c r="P23" s="359"/>
      <c r="Q23" s="342"/>
      <c r="R23" s="342"/>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357"/>
      <c r="AP23" s="357"/>
      <c r="AQ23" s="357"/>
      <c r="AR23" s="357"/>
      <c r="AS23" s="357"/>
      <c r="AT23" s="357"/>
      <c r="AU23" s="357"/>
      <c r="AV23" s="357"/>
      <c r="AW23" s="357"/>
      <c r="AX23" s="357"/>
      <c r="AY23" s="357"/>
      <c r="AZ23" s="357"/>
      <c r="BA23" s="357"/>
    </row>
    <row r="24" spans="1:146" ht="9" customHeight="1" thickBot="1" x14ac:dyDescent="0.2">
      <c r="A24" s="358"/>
      <c r="B24" s="358"/>
      <c r="C24" s="358"/>
      <c r="D24" s="358"/>
      <c r="E24" s="358"/>
      <c r="F24" s="358"/>
      <c r="G24" s="359"/>
      <c r="H24" s="359"/>
      <c r="I24" s="359"/>
      <c r="J24" s="359"/>
      <c r="K24" s="359"/>
      <c r="L24" s="359"/>
      <c r="M24" s="359"/>
      <c r="N24" s="359"/>
      <c r="O24" s="359"/>
      <c r="P24" s="359"/>
      <c r="Q24" s="342"/>
      <c r="R24" s="342"/>
      <c r="S24" s="357"/>
      <c r="T24" s="357"/>
      <c r="U24" s="357"/>
      <c r="V24" s="357"/>
      <c r="W24" s="357"/>
      <c r="X24" s="357"/>
      <c r="Y24" s="357"/>
      <c r="Z24" s="357"/>
      <c r="AA24" s="357"/>
      <c r="AB24" s="357"/>
      <c r="AC24" s="357"/>
      <c r="AD24" s="357"/>
      <c r="AE24" s="357"/>
      <c r="AF24" s="357"/>
      <c r="AG24" s="357"/>
      <c r="AH24" s="357"/>
      <c r="AI24" s="357"/>
      <c r="AJ24" s="357"/>
      <c r="AK24" s="357"/>
      <c r="AL24" s="357"/>
      <c r="AM24" s="357"/>
      <c r="AN24" s="357"/>
      <c r="AO24" s="357"/>
      <c r="AP24" s="357"/>
      <c r="AQ24" s="357"/>
      <c r="AR24" s="357"/>
      <c r="AS24" s="357"/>
      <c r="AT24" s="357"/>
      <c r="AU24" s="357"/>
      <c r="AV24" s="357"/>
      <c r="AW24" s="357"/>
      <c r="AX24" s="357"/>
      <c r="AY24" s="357"/>
      <c r="AZ24" s="357"/>
      <c r="BA24" s="357"/>
    </row>
    <row r="25" spans="1:146" ht="10.5" customHeight="1" x14ac:dyDescent="0.15">
      <c r="A25" s="360" t="s">
        <v>28</v>
      </c>
      <c r="B25" s="360"/>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1"/>
      <c r="AK25" s="364" t="s">
        <v>29</v>
      </c>
      <c r="AL25" s="365"/>
      <c r="AM25" s="366"/>
      <c r="AN25" s="370" t="s">
        <v>30</v>
      </c>
      <c r="AO25" s="365"/>
      <c r="AP25" s="372" t="str">
        <f>IF(TRIM(input_date)="","",TEXT(input_date,"e"))</f>
        <v/>
      </c>
      <c r="AQ25" s="372"/>
      <c r="AR25" s="365" t="s">
        <v>31</v>
      </c>
      <c r="AS25" s="365"/>
      <c r="AT25" s="374" t="str">
        <f>IF(TRIM(input_date)="","",MONTH(input_date))</f>
        <v/>
      </c>
      <c r="AU25" s="374"/>
      <c r="AV25" s="365" t="s">
        <v>32</v>
      </c>
      <c r="AW25" s="365"/>
      <c r="AX25" s="374" t="str">
        <f>IF(TRIM(input_date)="","",DAY(input_date))</f>
        <v/>
      </c>
      <c r="AY25" s="374"/>
      <c r="AZ25" s="365" t="s">
        <v>33</v>
      </c>
      <c r="BA25" s="376"/>
    </row>
    <row r="26" spans="1:146" ht="10.5" customHeight="1" thickBot="1" x14ac:dyDescent="0.2">
      <c r="A26" s="362"/>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3"/>
      <c r="AK26" s="367"/>
      <c r="AL26" s="368"/>
      <c r="AM26" s="369"/>
      <c r="AN26" s="371"/>
      <c r="AO26" s="368"/>
      <c r="AP26" s="373"/>
      <c r="AQ26" s="373"/>
      <c r="AR26" s="368"/>
      <c r="AS26" s="368"/>
      <c r="AT26" s="375"/>
      <c r="AU26" s="375"/>
      <c r="AV26" s="368"/>
      <c r="AW26" s="368"/>
      <c r="AX26" s="375"/>
      <c r="AY26" s="375"/>
      <c r="AZ26" s="368"/>
      <c r="BA26" s="377"/>
      <c r="DW26" s="68" t="s">
        <v>34</v>
      </c>
      <c r="EL26" s="67" t="s">
        <v>35</v>
      </c>
      <c r="EM26" s="116"/>
      <c r="EN26" s="14"/>
      <c r="EO26" s="14"/>
      <c r="EP26" s="14"/>
    </row>
    <row r="27" spans="1:146" ht="11.25" customHeight="1" x14ac:dyDescent="0.15">
      <c r="A27" s="364" t="s">
        <v>36</v>
      </c>
      <c r="B27" s="365"/>
      <c r="C27" s="365"/>
      <c r="D27" s="365"/>
      <c r="E27" s="365"/>
      <c r="F27" s="365"/>
      <c r="G27" s="379" t="s">
        <v>37</v>
      </c>
      <c r="H27" s="380"/>
      <c r="I27" s="380"/>
      <c r="J27" s="380"/>
      <c r="K27" s="380"/>
      <c r="L27" s="381"/>
      <c r="M27" s="385" t="str">
        <f>IF(TRIM(license_nm)="","▼選択",license_nm)</f>
        <v>▼選択</v>
      </c>
      <c r="N27" s="386"/>
      <c r="O27" s="386"/>
      <c r="P27" s="386"/>
      <c r="Q27" s="386"/>
      <c r="R27" s="386"/>
      <c r="S27" s="386"/>
      <c r="T27" s="386"/>
      <c r="U27" s="386"/>
      <c r="V27" s="386"/>
      <c r="W27" s="386"/>
      <c r="X27" s="386"/>
      <c r="Y27" s="386"/>
      <c r="Z27" s="386"/>
      <c r="AA27" s="386"/>
      <c r="AB27" s="386"/>
      <c r="AC27" s="386"/>
      <c r="AD27" s="386"/>
      <c r="AE27" s="386"/>
      <c r="AF27" s="386"/>
      <c r="AG27" s="386"/>
      <c r="AH27" s="365" t="s">
        <v>38</v>
      </c>
      <c r="AI27" s="389" t="str">
        <f>IF(TRIM(license_count)="","",license_count)</f>
        <v/>
      </c>
      <c r="AJ27" s="389"/>
      <c r="AK27" s="389"/>
      <c r="AL27" s="389"/>
      <c r="AM27" s="391" t="s">
        <v>39</v>
      </c>
      <c r="AN27" s="391" t="s">
        <v>40</v>
      </c>
      <c r="AO27" s="391"/>
      <c r="AP27" s="392" t="str">
        <f>IF(TRIM(license_no)="","",license_no)</f>
        <v/>
      </c>
      <c r="AQ27" s="392"/>
      <c r="AR27" s="392"/>
      <c r="AS27" s="392"/>
      <c r="AT27" s="392"/>
      <c r="AU27" s="392"/>
      <c r="AV27" s="392"/>
      <c r="AW27" s="392"/>
      <c r="AX27" s="392"/>
      <c r="AY27" s="392"/>
      <c r="AZ27" s="342" t="s">
        <v>41</v>
      </c>
      <c r="BA27" s="393"/>
      <c r="DU27" s="58"/>
      <c r="DV27" s="67" t="s">
        <v>42</v>
      </c>
      <c r="DW27" s="68" t="s">
        <v>43</v>
      </c>
      <c r="DX27" s="14"/>
      <c r="DY27" s="14"/>
      <c r="DZ27" s="14"/>
      <c r="EL27" s="67" t="s">
        <v>44</v>
      </c>
    </row>
    <row r="28" spans="1:146" ht="11.25" customHeight="1" x14ac:dyDescent="0.15">
      <c r="A28" s="378"/>
      <c r="B28" s="342"/>
      <c r="C28" s="342"/>
      <c r="D28" s="342"/>
      <c r="E28" s="342"/>
      <c r="F28" s="342"/>
      <c r="G28" s="382"/>
      <c r="H28" s="383"/>
      <c r="I28" s="383"/>
      <c r="J28" s="383"/>
      <c r="K28" s="383"/>
      <c r="L28" s="384"/>
      <c r="M28" s="387"/>
      <c r="N28" s="388"/>
      <c r="O28" s="388"/>
      <c r="P28" s="388"/>
      <c r="Q28" s="388"/>
      <c r="R28" s="388"/>
      <c r="S28" s="388"/>
      <c r="T28" s="388"/>
      <c r="U28" s="388"/>
      <c r="V28" s="388"/>
      <c r="W28" s="388"/>
      <c r="X28" s="388"/>
      <c r="Y28" s="388"/>
      <c r="Z28" s="388"/>
      <c r="AA28" s="388"/>
      <c r="AB28" s="388"/>
      <c r="AC28" s="388"/>
      <c r="AD28" s="388"/>
      <c r="AE28" s="388"/>
      <c r="AF28" s="388"/>
      <c r="AG28" s="388"/>
      <c r="AH28" s="343"/>
      <c r="AI28" s="390"/>
      <c r="AJ28" s="390"/>
      <c r="AK28" s="390"/>
      <c r="AL28" s="390"/>
      <c r="AM28" s="343"/>
      <c r="AN28" s="343"/>
      <c r="AO28" s="343"/>
      <c r="AP28" s="390"/>
      <c r="AQ28" s="390"/>
      <c r="AR28" s="390"/>
      <c r="AS28" s="390"/>
      <c r="AT28" s="390"/>
      <c r="AU28" s="390"/>
      <c r="AV28" s="390"/>
      <c r="AW28" s="390"/>
      <c r="AX28" s="390"/>
      <c r="AY28" s="390"/>
      <c r="AZ28" s="343"/>
      <c r="BA28" s="394"/>
      <c r="DU28" s="57"/>
      <c r="DV28" s="68" t="s">
        <v>45</v>
      </c>
      <c r="DW28" s="68" t="s">
        <v>46</v>
      </c>
      <c r="EL28" s="67" t="s">
        <v>47</v>
      </c>
      <c r="EM28" s="114" t="s">
        <v>48</v>
      </c>
      <c r="EN28" s="115"/>
    </row>
    <row r="29" spans="1:146" ht="11.25" customHeight="1" x14ac:dyDescent="0.15">
      <c r="A29" s="378"/>
      <c r="B29" s="342"/>
      <c r="C29" s="342"/>
      <c r="D29" s="342"/>
      <c r="E29" s="342"/>
      <c r="F29" s="342"/>
      <c r="G29" s="382" t="s">
        <v>49</v>
      </c>
      <c r="H29" s="383"/>
      <c r="I29" s="383"/>
      <c r="J29" s="383"/>
      <c r="K29" s="383"/>
      <c r="L29" s="384"/>
      <c r="M29" s="398" t="s">
        <v>50</v>
      </c>
      <c r="N29" s="399"/>
      <c r="O29" s="399"/>
      <c r="P29" s="399"/>
      <c r="Q29" s="399"/>
      <c r="R29" s="404" t="str">
        <f>IF(ISBLANK(license_date),"",TEXT(license_date,"e"))</f>
        <v/>
      </c>
      <c r="S29" s="404"/>
      <c r="T29" s="404"/>
      <c r="U29" s="341" t="s">
        <v>51</v>
      </c>
      <c r="V29" s="341"/>
      <c r="W29" s="404" t="str">
        <f>IF(ISBLANK(license_date),"",MONTH(license_date))</f>
        <v/>
      </c>
      <c r="X29" s="404"/>
      <c r="Y29" s="404"/>
      <c r="Z29" s="341" t="s">
        <v>52</v>
      </c>
      <c r="AA29" s="341"/>
      <c r="AB29" s="404" t="str">
        <f>IF(ISBLANK(license_date),"",DAY(license_date))</f>
        <v/>
      </c>
      <c r="AC29" s="404"/>
      <c r="AD29" s="404"/>
      <c r="AE29" s="341" t="s">
        <v>53</v>
      </c>
      <c r="AF29" s="405"/>
      <c r="AG29" s="407" t="s">
        <v>54</v>
      </c>
      <c r="AH29" s="341"/>
      <c r="AI29" s="341"/>
      <c r="AJ29" s="341"/>
      <c r="AK29" s="405"/>
      <c r="AL29" s="407" t="s">
        <v>55</v>
      </c>
      <c r="AM29" s="341"/>
      <c r="AN29" s="399" t="s">
        <v>50</v>
      </c>
      <c r="AO29" s="399"/>
      <c r="AP29" s="404" t="str">
        <f>IF(TRIM(license_from)="","",TEXT(license_from,"e"))</f>
        <v/>
      </c>
      <c r="AQ29" s="404"/>
      <c r="AR29" s="341" t="s">
        <v>56</v>
      </c>
      <c r="AS29" s="341"/>
      <c r="AT29" s="404" t="str">
        <f>IF(TRIM(license_from)="","",MONTH(license_from))</f>
        <v/>
      </c>
      <c r="AU29" s="404"/>
      <c r="AV29" s="341" t="s">
        <v>57</v>
      </c>
      <c r="AW29" s="341"/>
      <c r="AX29" s="411" t="str">
        <f>IF(TRIM(license_from)="","",DAY(license_from))</f>
        <v/>
      </c>
      <c r="AY29" s="411"/>
      <c r="AZ29" s="341" t="s">
        <v>58</v>
      </c>
      <c r="BA29" s="413"/>
      <c r="DU29" s="57"/>
      <c r="DV29" s="68" t="s">
        <v>59</v>
      </c>
      <c r="DW29" s="68" t="s">
        <v>60</v>
      </c>
      <c r="EL29" s="67" t="s">
        <v>61</v>
      </c>
      <c r="EM29" s="114" t="s">
        <v>62</v>
      </c>
      <c r="EN29" s="115"/>
    </row>
    <row r="30" spans="1:146" ht="11.25" customHeight="1" x14ac:dyDescent="0.15">
      <c r="A30" s="378"/>
      <c r="B30" s="342"/>
      <c r="C30" s="342"/>
      <c r="D30" s="342"/>
      <c r="E30" s="342"/>
      <c r="F30" s="342"/>
      <c r="G30" s="382"/>
      <c r="H30" s="383"/>
      <c r="I30" s="383"/>
      <c r="J30" s="383"/>
      <c r="K30" s="383"/>
      <c r="L30" s="384"/>
      <c r="M30" s="400"/>
      <c r="N30" s="401"/>
      <c r="O30" s="401"/>
      <c r="P30" s="401"/>
      <c r="Q30" s="401"/>
      <c r="R30" s="389"/>
      <c r="S30" s="389"/>
      <c r="T30" s="389"/>
      <c r="U30" s="342"/>
      <c r="V30" s="342"/>
      <c r="W30" s="389"/>
      <c r="X30" s="389"/>
      <c r="Y30" s="389"/>
      <c r="Z30" s="342"/>
      <c r="AA30" s="342"/>
      <c r="AB30" s="389"/>
      <c r="AC30" s="389"/>
      <c r="AD30" s="389"/>
      <c r="AE30" s="342"/>
      <c r="AF30" s="406"/>
      <c r="AG30" s="408"/>
      <c r="AH30" s="342"/>
      <c r="AI30" s="342"/>
      <c r="AJ30" s="342"/>
      <c r="AK30" s="406"/>
      <c r="AL30" s="409"/>
      <c r="AM30" s="343"/>
      <c r="AN30" s="410"/>
      <c r="AO30" s="410"/>
      <c r="AP30" s="390"/>
      <c r="AQ30" s="390"/>
      <c r="AR30" s="343"/>
      <c r="AS30" s="343"/>
      <c r="AT30" s="390"/>
      <c r="AU30" s="390"/>
      <c r="AV30" s="343"/>
      <c r="AW30" s="343"/>
      <c r="AX30" s="412"/>
      <c r="AY30" s="412"/>
      <c r="AZ30" s="343"/>
      <c r="BA30" s="394"/>
      <c r="DU30" s="57"/>
      <c r="DV30" s="68" t="s">
        <v>63</v>
      </c>
      <c r="DW30" s="68" t="s">
        <v>64</v>
      </c>
      <c r="EL30" s="67" t="s">
        <v>59</v>
      </c>
      <c r="EM30" s="114" t="s">
        <v>65</v>
      </c>
      <c r="EN30" s="115"/>
    </row>
    <row r="31" spans="1:146" ht="11.25" customHeight="1" x14ac:dyDescent="0.15">
      <c r="A31" s="378"/>
      <c r="B31" s="342"/>
      <c r="C31" s="342"/>
      <c r="D31" s="342"/>
      <c r="E31" s="342"/>
      <c r="F31" s="342"/>
      <c r="G31" s="382"/>
      <c r="H31" s="383"/>
      <c r="I31" s="383"/>
      <c r="J31" s="383"/>
      <c r="K31" s="383"/>
      <c r="L31" s="384"/>
      <c r="M31" s="400"/>
      <c r="N31" s="401"/>
      <c r="O31" s="401"/>
      <c r="P31" s="401"/>
      <c r="Q31" s="401"/>
      <c r="R31" s="389"/>
      <c r="S31" s="389"/>
      <c r="T31" s="389"/>
      <c r="U31" s="342"/>
      <c r="V31" s="342"/>
      <c r="W31" s="389"/>
      <c r="X31" s="389"/>
      <c r="Y31" s="389"/>
      <c r="Z31" s="342"/>
      <c r="AA31" s="342"/>
      <c r="AB31" s="389"/>
      <c r="AC31" s="389"/>
      <c r="AD31" s="389"/>
      <c r="AE31" s="342"/>
      <c r="AF31" s="406"/>
      <c r="AG31" s="408"/>
      <c r="AH31" s="342"/>
      <c r="AI31" s="342"/>
      <c r="AJ31" s="342"/>
      <c r="AK31" s="406"/>
      <c r="AL31" s="342" t="s">
        <v>66</v>
      </c>
      <c r="AM31" s="342"/>
      <c r="AN31" s="399" t="s">
        <v>67</v>
      </c>
      <c r="AO31" s="399"/>
      <c r="AP31" s="404" t="str">
        <f>IF(TRIM(license_to)="","",TEXT(license_to,"e"))</f>
        <v/>
      </c>
      <c r="AQ31" s="404"/>
      <c r="AR31" s="342" t="s">
        <v>68</v>
      </c>
      <c r="AS31" s="342"/>
      <c r="AT31" s="389" t="str">
        <f>IF(TRIM(license_to)="","",MONTH(license_to))</f>
        <v/>
      </c>
      <c r="AU31" s="389"/>
      <c r="AV31" s="342" t="s">
        <v>69</v>
      </c>
      <c r="AW31" s="342"/>
      <c r="AX31" s="389" t="str">
        <f>IF(TRIM(license_to)="","",DAY(license_to))</f>
        <v/>
      </c>
      <c r="AY31" s="389"/>
      <c r="AZ31" s="342" t="s">
        <v>70</v>
      </c>
      <c r="BA31" s="393"/>
      <c r="DU31" s="57"/>
      <c r="DV31" s="68" t="s">
        <v>71</v>
      </c>
      <c r="DW31" s="68" t="s">
        <v>72</v>
      </c>
      <c r="EL31" s="67" t="s">
        <v>73</v>
      </c>
      <c r="EM31" s="114" t="s">
        <v>74</v>
      </c>
      <c r="EN31" s="115"/>
    </row>
    <row r="32" spans="1:146" ht="11.25" customHeight="1" x14ac:dyDescent="0.15">
      <c r="A32" s="367"/>
      <c r="B32" s="368"/>
      <c r="C32" s="368"/>
      <c r="D32" s="368"/>
      <c r="E32" s="368"/>
      <c r="F32" s="368"/>
      <c r="G32" s="395"/>
      <c r="H32" s="396"/>
      <c r="I32" s="396"/>
      <c r="J32" s="396"/>
      <c r="K32" s="396"/>
      <c r="L32" s="397"/>
      <c r="M32" s="402"/>
      <c r="N32" s="403"/>
      <c r="O32" s="403"/>
      <c r="P32" s="403"/>
      <c r="Q32" s="403"/>
      <c r="R32" s="375"/>
      <c r="S32" s="375"/>
      <c r="T32" s="375"/>
      <c r="U32" s="368"/>
      <c r="V32" s="368"/>
      <c r="W32" s="375"/>
      <c r="X32" s="375"/>
      <c r="Y32" s="375"/>
      <c r="Z32" s="368"/>
      <c r="AA32" s="368"/>
      <c r="AB32" s="375"/>
      <c r="AC32" s="375"/>
      <c r="AD32" s="375"/>
      <c r="AE32" s="368"/>
      <c r="AF32" s="369"/>
      <c r="AG32" s="371"/>
      <c r="AH32" s="368"/>
      <c r="AI32" s="368"/>
      <c r="AJ32" s="368"/>
      <c r="AK32" s="369"/>
      <c r="AL32" s="368"/>
      <c r="AM32" s="368"/>
      <c r="AN32" s="403"/>
      <c r="AO32" s="403"/>
      <c r="AP32" s="390"/>
      <c r="AQ32" s="390"/>
      <c r="AR32" s="368"/>
      <c r="AS32" s="368"/>
      <c r="AT32" s="375"/>
      <c r="AU32" s="375"/>
      <c r="AV32" s="368"/>
      <c r="AW32" s="368"/>
      <c r="AX32" s="375"/>
      <c r="AY32" s="375"/>
      <c r="AZ32" s="368"/>
      <c r="BA32" s="377"/>
      <c r="DU32" s="57"/>
      <c r="DV32" s="68" t="s">
        <v>75</v>
      </c>
      <c r="DW32" s="68" t="s">
        <v>76</v>
      </c>
      <c r="EL32" s="67" t="s">
        <v>77</v>
      </c>
      <c r="EM32" s="114" t="s">
        <v>78</v>
      </c>
      <c r="EN32" s="115"/>
    </row>
    <row r="33" spans="1:144" ht="9" customHeight="1" x14ac:dyDescent="0.15">
      <c r="A33" s="414" t="s">
        <v>79</v>
      </c>
      <c r="B33" s="415"/>
      <c r="C33" s="415"/>
      <c r="D33" s="415"/>
      <c r="E33" s="415"/>
      <c r="F33" s="416"/>
      <c r="G33" s="423" t="s">
        <v>80</v>
      </c>
      <c r="H33" s="424"/>
      <c r="I33" s="424"/>
      <c r="J33" s="424"/>
      <c r="K33" s="424"/>
      <c r="L33" s="424"/>
      <c r="M33" s="427" t="str">
        <f>IF(TRIM(shogo_kn)="","",shogo_kn)</f>
        <v/>
      </c>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c r="BA33" s="429"/>
      <c r="DU33" s="57"/>
      <c r="DV33" s="68" t="s">
        <v>81</v>
      </c>
      <c r="DW33" s="68" t="s">
        <v>82</v>
      </c>
      <c r="EL33" s="67" t="s">
        <v>83</v>
      </c>
      <c r="EM33" s="114" t="s">
        <v>84</v>
      </c>
      <c r="EN33" s="115"/>
    </row>
    <row r="34" spans="1:144" ht="9" customHeight="1" x14ac:dyDescent="0.15">
      <c r="A34" s="417"/>
      <c r="B34" s="418"/>
      <c r="C34" s="418"/>
      <c r="D34" s="418"/>
      <c r="E34" s="418"/>
      <c r="F34" s="419"/>
      <c r="G34" s="425"/>
      <c r="H34" s="426"/>
      <c r="I34" s="426"/>
      <c r="J34" s="426"/>
      <c r="K34" s="426"/>
      <c r="L34" s="426"/>
      <c r="M34" s="430"/>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1"/>
      <c r="AR34" s="431"/>
      <c r="AS34" s="431"/>
      <c r="AT34" s="431"/>
      <c r="AU34" s="431"/>
      <c r="AV34" s="431"/>
      <c r="AW34" s="431"/>
      <c r="AX34" s="431"/>
      <c r="AY34" s="431"/>
      <c r="AZ34" s="431"/>
      <c r="BA34" s="432"/>
      <c r="DU34" s="57"/>
      <c r="DV34" s="68" t="s">
        <v>85</v>
      </c>
      <c r="DW34" s="68" t="s">
        <v>86</v>
      </c>
      <c r="EL34" s="67" t="s">
        <v>81</v>
      </c>
      <c r="EM34" s="114" t="s">
        <v>87</v>
      </c>
      <c r="EN34" s="115"/>
    </row>
    <row r="35" spans="1:144" ht="11.25" customHeight="1" x14ac:dyDescent="0.15">
      <c r="A35" s="417"/>
      <c r="B35" s="418"/>
      <c r="C35" s="418"/>
      <c r="D35" s="418"/>
      <c r="E35" s="418"/>
      <c r="F35" s="419"/>
      <c r="G35" s="407" t="s">
        <v>88</v>
      </c>
      <c r="H35" s="341"/>
      <c r="I35" s="341"/>
      <c r="J35" s="341"/>
      <c r="K35" s="341"/>
      <c r="L35" s="433"/>
      <c r="M35" s="436" t="str">
        <f>IF(TRIM(shogo_nm)="","",shogo_nm)</f>
        <v/>
      </c>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7"/>
      <c r="AY35" s="437"/>
      <c r="AZ35" s="437"/>
      <c r="BA35" s="438"/>
      <c r="DU35" s="57"/>
      <c r="DV35" s="68" t="s">
        <v>89</v>
      </c>
      <c r="DW35" s="68" t="s">
        <v>90</v>
      </c>
      <c r="EL35" s="67" t="s">
        <v>91</v>
      </c>
      <c r="EM35" s="114" t="s">
        <v>92</v>
      </c>
      <c r="EN35" s="115"/>
    </row>
    <row r="36" spans="1:144" ht="11.25" customHeight="1" x14ac:dyDescent="0.15">
      <c r="A36" s="417"/>
      <c r="B36" s="418"/>
      <c r="C36" s="418"/>
      <c r="D36" s="418"/>
      <c r="E36" s="418"/>
      <c r="F36" s="419"/>
      <c r="G36" s="408"/>
      <c r="H36" s="342"/>
      <c r="I36" s="342"/>
      <c r="J36" s="342"/>
      <c r="K36" s="342"/>
      <c r="L36" s="434"/>
      <c r="M36" s="439"/>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1"/>
      <c r="DU36" s="57"/>
      <c r="DV36" s="68" t="s">
        <v>93</v>
      </c>
      <c r="DW36" s="68" t="s">
        <v>94</v>
      </c>
      <c r="EL36" s="67" t="s">
        <v>95</v>
      </c>
      <c r="EM36" s="114" t="s">
        <v>96</v>
      </c>
      <c r="EN36" s="115"/>
    </row>
    <row r="37" spans="1:144" ht="11.25" customHeight="1" x14ac:dyDescent="0.15">
      <c r="A37" s="417"/>
      <c r="B37" s="418"/>
      <c r="C37" s="418"/>
      <c r="D37" s="418"/>
      <c r="E37" s="418"/>
      <c r="F37" s="419"/>
      <c r="G37" s="409"/>
      <c r="H37" s="343"/>
      <c r="I37" s="343"/>
      <c r="J37" s="343"/>
      <c r="K37" s="343"/>
      <c r="L37" s="435"/>
      <c r="M37" s="442"/>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3"/>
      <c r="AY37" s="443"/>
      <c r="AZ37" s="443"/>
      <c r="BA37" s="444"/>
      <c r="DU37" s="57"/>
      <c r="DV37" s="68" t="s">
        <v>97</v>
      </c>
      <c r="DW37" s="68" t="s">
        <v>98</v>
      </c>
      <c r="EL37" s="67" t="s">
        <v>99</v>
      </c>
      <c r="EM37" s="114" t="s">
        <v>100</v>
      </c>
      <c r="EN37" s="115"/>
    </row>
    <row r="38" spans="1:144" ht="11.25" customHeight="1" x14ac:dyDescent="0.15">
      <c r="A38" s="417"/>
      <c r="B38" s="418"/>
      <c r="C38" s="418"/>
      <c r="D38" s="418"/>
      <c r="E38" s="418"/>
      <c r="F38" s="419"/>
      <c r="G38" s="445" t="s">
        <v>101</v>
      </c>
      <c r="H38" s="446"/>
      <c r="I38" s="446"/>
      <c r="J38" s="446"/>
      <c r="K38" s="446"/>
      <c r="L38" s="446"/>
      <c r="M38" s="448" t="s">
        <v>102</v>
      </c>
      <c r="N38" s="317"/>
      <c r="O38" s="449" t="str">
        <f>LEFT(szt_zip,3)</f>
        <v/>
      </c>
      <c r="P38" s="449"/>
      <c r="Q38" s="449"/>
      <c r="R38" s="53" t="s">
        <v>103</v>
      </c>
      <c r="S38" s="449" t="str">
        <f>RIGHT(szt_zip,4)</f>
        <v/>
      </c>
      <c r="T38" s="449"/>
      <c r="U38" s="449"/>
      <c r="V38" s="449"/>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0"/>
      <c r="AY38" s="450"/>
      <c r="AZ38" s="450"/>
      <c r="BA38" s="451"/>
      <c r="DU38" s="57"/>
      <c r="DV38" s="68" t="s">
        <v>104</v>
      </c>
      <c r="DW38" s="68" t="s">
        <v>105</v>
      </c>
      <c r="EL38" s="67" t="s">
        <v>106</v>
      </c>
      <c r="EM38" s="114" t="s">
        <v>107</v>
      </c>
      <c r="EN38" s="115"/>
    </row>
    <row r="39" spans="1:144" ht="11.25" customHeight="1" x14ac:dyDescent="0.15">
      <c r="A39" s="417"/>
      <c r="B39" s="418"/>
      <c r="C39" s="418"/>
      <c r="D39" s="418"/>
      <c r="E39" s="418"/>
      <c r="F39" s="419"/>
      <c r="G39" s="447"/>
      <c r="H39" s="446"/>
      <c r="I39" s="446"/>
      <c r="J39" s="446"/>
      <c r="K39" s="446"/>
      <c r="L39" s="446"/>
      <c r="M39" s="439" t="str">
        <f>_xlfn.CONCAT(szt_tdfk,szt_skg,szt_cs,szt_bnt,"　",szt_tat)</f>
        <v>　</v>
      </c>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440"/>
      <c r="AN39" s="440"/>
      <c r="AO39" s="440"/>
      <c r="AP39" s="440"/>
      <c r="AQ39" s="440"/>
      <c r="AR39" s="440"/>
      <c r="AS39" s="440"/>
      <c r="AT39" s="440"/>
      <c r="AU39" s="440"/>
      <c r="AV39" s="440"/>
      <c r="AW39" s="440"/>
      <c r="AX39" s="440"/>
      <c r="AY39" s="440"/>
      <c r="AZ39" s="440"/>
      <c r="BA39" s="441"/>
      <c r="DU39" s="57"/>
      <c r="DV39" s="68" t="s">
        <v>108</v>
      </c>
      <c r="DW39" s="68" t="s">
        <v>109</v>
      </c>
      <c r="EL39" s="67" t="s">
        <v>110</v>
      </c>
      <c r="EM39" s="114" t="s">
        <v>111</v>
      </c>
      <c r="EN39" s="115"/>
    </row>
    <row r="40" spans="1:144" ht="11.25" customHeight="1" x14ac:dyDescent="0.15">
      <c r="A40" s="417"/>
      <c r="B40" s="418"/>
      <c r="C40" s="418"/>
      <c r="D40" s="418"/>
      <c r="E40" s="418"/>
      <c r="F40" s="419"/>
      <c r="G40" s="447"/>
      <c r="H40" s="446"/>
      <c r="I40" s="446"/>
      <c r="J40" s="446"/>
      <c r="K40" s="446"/>
      <c r="L40" s="446"/>
      <c r="M40" s="442"/>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c r="AZ40" s="443"/>
      <c r="BA40" s="444"/>
      <c r="DU40" s="57"/>
      <c r="DV40" s="68" t="s">
        <v>112</v>
      </c>
      <c r="DW40" s="68" t="s">
        <v>113</v>
      </c>
      <c r="EL40" s="67" t="s">
        <v>114</v>
      </c>
      <c r="EM40" s="114" t="s">
        <v>115</v>
      </c>
      <c r="EN40" s="115"/>
    </row>
    <row r="41" spans="1:144" ht="11.25" customHeight="1" x14ac:dyDescent="0.15">
      <c r="A41" s="417"/>
      <c r="B41" s="418"/>
      <c r="C41" s="418"/>
      <c r="D41" s="418"/>
      <c r="E41" s="418"/>
      <c r="F41" s="419"/>
      <c r="G41" s="447" t="s">
        <v>116</v>
      </c>
      <c r="H41" s="446"/>
      <c r="I41" s="446"/>
      <c r="J41" s="446"/>
      <c r="K41" s="446"/>
      <c r="L41" s="446"/>
      <c r="M41" s="454" t="str">
        <f>IF(TRIM(szt_tel)="","",LEFT(szt_tel,FIND("-",szt_tel)-1))</f>
        <v/>
      </c>
      <c r="N41" s="455"/>
      <c r="O41" s="455"/>
      <c r="P41" s="455"/>
      <c r="Q41" s="455"/>
      <c r="R41" s="458" t="s">
        <v>117</v>
      </c>
      <c r="S41" s="455" t="str">
        <f>IF(TRIM(szt_tel)="","",LEFT(RIGHT(szt_tel,LEN(szt_tel)-FIND("-",szt_tel)),FIND("-",RIGHT(szt_tel,LEN(szt_tel)-FIND("-",szt_tel)))-1))</f>
        <v/>
      </c>
      <c r="T41" s="455"/>
      <c r="U41" s="455"/>
      <c r="V41" s="455"/>
      <c r="W41" s="455"/>
      <c r="X41" s="458" t="s">
        <v>118</v>
      </c>
      <c r="Y41" s="455" t="str">
        <f>IF(TRIM(szt_tel)="","",RIGHT(RIGHT(szt_tel,LEN(szt_tel)-FIND("-",szt_tel)),LEN(RIGHT(szt_tel,LEN(szt_tel)-FIND("-",szt_tel)))-FIND("-",RIGHT(szt_tel,LEN(szt_tel)-FIND("-",szt_tel)))))</f>
        <v/>
      </c>
      <c r="Z41" s="455"/>
      <c r="AA41" s="455"/>
      <c r="AB41" s="455"/>
      <c r="AC41" s="455"/>
      <c r="AD41" s="460"/>
      <c r="AE41" s="407" t="s">
        <v>119</v>
      </c>
      <c r="AF41" s="341"/>
      <c r="AG41" s="341"/>
      <c r="AH41" s="341"/>
      <c r="AI41" s="341"/>
      <c r="AJ41" s="405"/>
      <c r="AK41" s="462" t="str">
        <f>IF(ISBLANK(szt_fax),"",LEFT(szt_fax,FIND("-",szt_fax)-1))</f>
        <v/>
      </c>
      <c r="AL41" s="455"/>
      <c r="AM41" s="455"/>
      <c r="AN41" s="455"/>
      <c r="AO41" s="455"/>
      <c r="AP41" s="458" t="s">
        <v>120</v>
      </c>
      <c r="AQ41" s="457" t="str">
        <f>IF(ISBLANK(szt_fax),"",LEFT(RIGHT(szt_fax,LEN(szt_fax)-FIND("-",szt_fax)),FIND("-",RIGHT(szt_fax,LEN(szt_fax)-FIND("-",szt_fax)))-1))</f>
        <v/>
      </c>
      <c r="AR41" s="457"/>
      <c r="AS41" s="457"/>
      <c r="AT41" s="457"/>
      <c r="AU41" s="457"/>
      <c r="AV41" s="458" t="s">
        <v>121</v>
      </c>
      <c r="AW41" s="457" t="str">
        <f>IF(ISBLANK(szt_fax),"",RIGHT(RIGHT(szt_fax,LEN(szt_fax)-FIND("-",szt_fax)),LEN(RIGHT(szt_fax,LEN(szt_fax)-FIND("-",szt_fax)))-FIND("-",RIGHT(szt_fax,LEN(szt_fax)-FIND("-",szt_fax)))))</f>
        <v/>
      </c>
      <c r="AX41" s="457"/>
      <c r="AY41" s="457"/>
      <c r="AZ41" s="457"/>
      <c r="BA41" s="464"/>
      <c r="DU41" s="57"/>
      <c r="DV41" s="68" t="s">
        <v>122</v>
      </c>
      <c r="DW41" s="68" t="s">
        <v>123</v>
      </c>
      <c r="EL41" s="67" t="s">
        <v>124</v>
      </c>
      <c r="EM41" s="114" t="s">
        <v>125</v>
      </c>
      <c r="EN41" s="115"/>
    </row>
    <row r="42" spans="1:144" ht="11.25" customHeight="1" x14ac:dyDescent="0.15">
      <c r="A42" s="420"/>
      <c r="B42" s="421"/>
      <c r="C42" s="421"/>
      <c r="D42" s="421"/>
      <c r="E42" s="421"/>
      <c r="F42" s="422"/>
      <c r="G42" s="452"/>
      <c r="H42" s="453"/>
      <c r="I42" s="453"/>
      <c r="J42" s="453"/>
      <c r="K42" s="453"/>
      <c r="L42" s="453"/>
      <c r="M42" s="456"/>
      <c r="N42" s="457"/>
      <c r="O42" s="457"/>
      <c r="P42" s="457"/>
      <c r="Q42" s="457"/>
      <c r="R42" s="459"/>
      <c r="S42" s="457"/>
      <c r="T42" s="457"/>
      <c r="U42" s="457"/>
      <c r="V42" s="457"/>
      <c r="W42" s="457"/>
      <c r="X42" s="459"/>
      <c r="Y42" s="457"/>
      <c r="Z42" s="457"/>
      <c r="AA42" s="457"/>
      <c r="AB42" s="457"/>
      <c r="AC42" s="457"/>
      <c r="AD42" s="461"/>
      <c r="AE42" s="408"/>
      <c r="AF42" s="342"/>
      <c r="AG42" s="342"/>
      <c r="AH42" s="342"/>
      <c r="AI42" s="342"/>
      <c r="AJ42" s="406"/>
      <c r="AK42" s="463"/>
      <c r="AL42" s="457"/>
      <c r="AM42" s="457"/>
      <c r="AN42" s="457"/>
      <c r="AO42" s="457"/>
      <c r="AP42" s="459"/>
      <c r="AQ42" s="457"/>
      <c r="AR42" s="457"/>
      <c r="AS42" s="457"/>
      <c r="AT42" s="457"/>
      <c r="AU42" s="457"/>
      <c r="AV42" s="459"/>
      <c r="AW42" s="457"/>
      <c r="AX42" s="457"/>
      <c r="AY42" s="457"/>
      <c r="AZ42" s="457"/>
      <c r="BA42" s="464"/>
      <c r="DU42" s="57"/>
      <c r="DV42" s="68" t="s">
        <v>126</v>
      </c>
      <c r="DW42" s="68" t="s">
        <v>127</v>
      </c>
      <c r="EL42" s="67" t="s">
        <v>128</v>
      </c>
      <c r="EM42" s="114" t="s">
        <v>129</v>
      </c>
      <c r="EN42" s="115"/>
    </row>
    <row r="43" spans="1:144" ht="26.25" customHeight="1" x14ac:dyDescent="0.15">
      <c r="A43" s="465" t="s">
        <v>130</v>
      </c>
      <c r="B43" s="466"/>
      <c r="C43" s="466"/>
      <c r="D43" s="466"/>
      <c r="E43" s="466"/>
      <c r="F43" s="467"/>
      <c r="G43" s="471" t="s">
        <v>131</v>
      </c>
      <c r="H43" s="472"/>
      <c r="I43" s="472"/>
      <c r="J43" s="472"/>
      <c r="K43" s="472"/>
      <c r="L43" s="473"/>
      <c r="M43" s="474" t="str">
        <f>IF(TRIM(email1)="","",email1)</f>
        <v/>
      </c>
      <c r="N43" s="475"/>
      <c r="O43" s="475"/>
      <c r="P43" s="475"/>
      <c r="Q43" s="475"/>
      <c r="R43" s="475"/>
      <c r="S43" s="475"/>
      <c r="T43" s="475"/>
      <c r="U43" s="475"/>
      <c r="V43" s="475"/>
      <c r="W43" s="475"/>
      <c r="X43" s="475"/>
      <c r="Y43" s="475"/>
      <c r="Z43" s="475"/>
      <c r="AA43" s="475"/>
      <c r="AB43" s="475"/>
      <c r="AC43" s="475"/>
      <c r="AD43" s="475"/>
      <c r="AE43" s="475"/>
      <c r="AF43" s="475"/>
      <c r="AG43" s="475"/>
      <c r="AH43" s="475"/>
      <c r="AI43" s="475"/>
      <c r="AJ43" s="475"/>
      <c r="AK43" s="476"/>
      <c r="AL43" s="477" t="s">
        <v>132</v>
      </c>
      <c r="AM43" s="478"/>
      <c r="AN43" s="478"/>
      <c r="AO43" s="478"/>
      <c r="AP43" s="478"/>
      <c r="AQ43" s="478"/>
      <c r="AR43" s="478"/>
      <c r="AS43" s="478"/>
      <c r="AT43" s="478"/>
      <c r="AU43" s="478"/>
      <c r="AV43" s="478"/>
      <c r="AW43" s="478"/>
      <c r="AX43" s="478"/>
      <c r="AY43" s="478"/>
      <c r="AZ43" s="478"/>
      <c r="BA43" s="479"/>
      <c r="DU43" s="57"/>
      <c r="DV43" s="68" t="s">
        <v>133</v>
      </c>
      <c r="DW43" s="68" t="s">
        <v>134</v>
      </c>
      <c r="EL43" s="67" t="s">
        <v>126</v>
      </c>
      <c r="EM43" s="114" t="s">
        <v>135</v>
      </c>
      <c r="EN43" s="115"/>
    </row>
    <row r="44" spans="1:144" ht="26.25" customHeight="1" x14ac:dyDescent="0.15">
      <c r="A44" s="468"/>
      <c r="B44" s="469"/>
      <c r="C44" s="469"/>
      <c r="D44" s="469"/>
      <c r="E44" s="469"/>
      <c r="F44" s="470"/>
      <c r="G44" s="480" t="s">
        <v>136</v>
      </c>
      <c r="H44" s="481"/>
      <c r="I44" s="481"/>
      <c r="J44" s="481"/>
      <c r="K44" s="481"/>
      <c r="L44" s="482"/>
      <c r="M44" s="483" t="str">
        <f>IF(ISBLANK(email2),"",email2)</f>
        <v/>
      </c>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5"/>
      <c r="AL44" s="486" t="s">
        <v>137</v>
      </c>
      <c r="AM44" s="487"/>
      <c r="AN44" s="487"/>
      <c r="AO44" s="487"/>
      <c r="AP44" s="487"/>
      <c r="AQ44" s="487"/>
      <c r="AR44" s="487"/>
      <c r="AS44" s="487"/>
      <c r="AT44" s="487"/>
      <c r="AU44" s="487"/>
      <c r="AV44" s="487"/>
      <c r="AW44" s="487"/>
      <c r="AX44" s="487"/>
      <c r="AY44" s="487"/>
      <c r="AZ44" s="487"/>
      <c r="BA44" s="488"/>
      <c r="DU44" s="57"/>
      <c r="DV44" s="68" t="s">
        <v>138</v>
      </c>
      <c r="DW44" s="68" t="s">
        <v>139</v>
      </c>
      <c r="EL44" s="67" t="s">
        <v>140</v>
      </c>
      <c r="EM44" s="114" t="s">
        <v>141</v>
      </c>
      <c r="EN44" s="115"/>
    </row>
    <row r="45" spans="1:144" ht="9" customHeight="1" x14ac:dyDescent="0.15">
      <c r="A45" s="489" t="s">
        <v>142</v>
      </c>
      <c r="B45" s="391"/>
      <c r="C45" s="391"/>
      <c r="D45" s="391"/>
      <c r="E45" s="391"/>
      <c r="F45" s="391"/>
      <c r="G45" s="490" t="s">
        <v>143</v>
      </c>
      <c r="H45" s="491"/>
      <c r="I45" s="491"/>
      <c r="J45" s="491"/>
      <c r="K45" s="491"/>
      <c r="L45" s="492"/>
      <c r="M45" s="496" t="str">
        <f>IF(TRIM(VLOOKUP("代表者",daisei,4,FALSE))="","",VLOOKUP("代表者",daisei,4,FALSE))</f>
        <v/>
      </c>
      <c r="N45" s="497"/>
      <c r="O45" s="497"/>
      <c r="P45" s="497"/>
      <c r="Q45" s="497"/>
      <c r="R45" s="497"/>
      <c r="S45" s="497"/>
      <c r="T45" s="497"/>
      <c r="U45" s="497"/>
      <c r="V45" s="497"/>
      <c r="W45" s="497"/>
      <c r="X45" s="497"/>
      <c r="Y45" s="497"/>
      <c r="Z45" s="497"/>
      <c r="AA45" s="497"/>
      <c r="AB45" s="497"/>
      <c r="AC45" s="498"/>
      <c r="AD45" s="502" t="s">
        <v>144</v>
      </c>
      <c r="AE45" s="503"/>
      <c r="AF45" s="506" t="s">
        <v>1361</v>
      </c>
      <c r="AG45" s="507"/>
      <c r="AH45" s="507"/>
      <c r="AI45" s="507"/>
      <c r="AJ45" s="511" t="str">
        <f>IF(TRIM(VLOOKUP("代表者",daisei,8,FALSE))="","",TEXT(VLOOKUP("代表者",daisei,8,FALSE),"e"))</f>
        <v/>
      </c>
      <c r="AK45" s="511"/>
      <c r="AL45" s="511"/>
      <c r="AM45" s="511"/>
      <c r="AN45" s="391" t="s">
        <v>145</v>
      </c>
      <c r="AO45" s="391"/>
      <c r="AP45" s="511" t="str">
        <f>IF(TRIM(VLOOKUP("代表者",daisei,8,FALSE))="","",MONTH(VLOOKUP("代表者",daisei,8,FALSE)))</f>
        <v/>
      </c>
      <c r="AQ45" s="511"/>
      <c r="AR45" s="391" t="s">
        <v>146</v>
      </c>
      <c r="AS45" s="391"/>
      <c r="AT45" s="511" t="str">
        <f>IF(TRIM(VLOOKUP("代表者",daisei,8,FALSE))="","",DAY(VLOOKUP("代表者",daisei,8,FALSE)))</f>
        <v/>
      </c>
      <c r="AU45" s="511"/>
      <c r="AV45" s="391" t="s">
        <v>147</v>
      </c>
      <c r="AW45" s="513"/>
      <c r="AX45" s="515" t="s">
        <v>148</v>
      </c>
      <c r="AY45" s="506" t="str">
        <f>LEFT(VLOOKUP("代表者",daisei,7,FALSE),1)</f>
        <v/>
      </c>
      <c r="AZ45" s="507"/>
      <c r="BA45" s="518"/>
      <c r="DU45" s="57"/>
      <c r="DV45" s="68" t="s">
        <v>149</v>
      </c>
      <c r="DW45" s="68" t="s">
        <v>150</v>
      </c>
      <c r="EL45" s="67" t="s">
        <v>151</v>
      </c>
      <c r="EM45" s="114" t="s">
        <v>152</v>
      </c>
      <c r="EN45" s="115"/>
    </row>
    <row r="46" spans="1:144" ht="9" customHeight="1" x14ac:dyDescent="0.15">
      <c r="A46" s="378"/>
      <c r="B46" s="342"/>
      <c r="C46" s="342"/>
      <c r="D46" s="342"/>
      <c r="E46" s="342"/>
      <c r="F46" s="342"/>
      <c r="G46" s="493"/>
      <c r="H46" s="494"/>
      <c r="I46" s="494"/>
      <c r="J46" s="494"/>
      <c r="K46" s="494"/>
      <c r="L46" s="495"/>
      <c r="M46" s="499"/>
      <c r="N46" s="500"/>
      <c r="O46" s="500"/>
      <c r="P46" s="500"/>
      <c r="Q46" s="500"/>
      <c r="R46" s="500"/>
      <c r="S46" s="500"/>
      <c r="T46" s="500"/>
      <c r="U46" s="500"/>
      <c r="V46" s="500"/>
      <c r="W46" s="500"/>
      <c r="X46" s="500"/>
      <c r="Y46" s="500"/>
      <c r="Z46" s="500"/>
      <c r="AA46" s="500"/>
      <c r="AB46" s="500"/>
      <c r="AC46" s="501"/>
      <c r="AD46" s="310"/>
      <c r="AE46" s="504"/>
      <c r="AF46" s="508"/>
      <c r="AG46" s="509"/>
      <c r="AH46" s="509"/>
      <c r="AI46" s="509"/>
      <c r="AJ46" s="457"/>
      <c r="AK46" s="457"/>
      <c r="AL46" s="457"/>
      <c r="AM46" s="457"/>
      <c r="AN46" s="342"/>
      <c r="AO46" s="342"/>
      <c r="AP46" s="457"/>
      <c r="AQ46" s="457"/>
      <c r="AR46" s="342"/>
      <c r="AS46" s="342"/>
      <c r="AT46" s="457"/>
      <c r="AU46" s="457"/>
      <c r="AV46" s="342"/>
      <c r="AW46" s="406"/>
      <c r="AX46" s="516"/>
      <c r="AY46" s="508"/>
      <c r="AZ46" s="509"/>
      <c r="BA46" s="519"/>
      <c r="DU46" s="57"/>
      <c r="DV46" s="68" t="s">
        <v>153</v>
      </c>
      <c r="DW46" s="68" t="s">
        <v>154</v>
      </c>
      <c r="EL46" s="67" t="s">
        <v>155</v>
      </c>
      <c r="EM46" s="114" t="s">
        <v>156</v>
      </c>
      <c r="EN46" s="115"/>
    </row>
    <row r="47" spans="1:144" ht="11.25" customHeight="1" x14ac:dyDescent="0.15">
      <c r="A47" s="378"/>
      <c r="B47" s="342"/>
      <c r="C47" s="342"/>
      <c r="D47" s="342"/>
      <c r="E47" s="342"/>
      <c r="F47" s="342"/>
      <c r="G47" s="382" t="s">
        <v>157</v>
      </c>
      <c r="H47" s="383"/>
      <c r="I47" s="383"/>
      <c r="J47" s="383"/>
      <c r="K47" s="383"/>
      <c r="L47" s="384"/>
      <c r="M47" s="521"/>
      <c r="N47" s="521"/>
      <c r="O47" s="521"/>
      <c r="P47" s="521"/>
      <c r="Q47" s="521"/>
      <c r="R47" s="521"/>
      <c r="S47" s="521"/>
      <c r="T47" s="521"/>
      <c r="U47" s="521"/>
      <c r="V47" s="521"/>
      <c r="W47" s="521"/>
      <c r="X47" s="521"/>
      <c r="Y47" s="521"/>
      <c r="Z47" s="521"/>
      <c r="AA47" s="521"/>
      <c r="AB47" s="521"/>
      <c r="AC47" s="522"/>
      <c r="AD47" s="312"/>
      <c r="AE47" s="505"/>
      <c r="AF47" s="510"/>
      <c r="AG47" s="388"/>
      <c r="AH47" s="388"/>
      <c r="AI47" s="388"/>
      <c r="AJ47" s="512"/>
      <c r="AK47" s="512"/>
      <c r="AL47" s="512"/>
      <c r="AM47" s="512"/>
      <c r="AN47" s="342"/>
      <c r="AO47" s="342"/>
      <c r="AP47" s="512"/>
      <c r="AQ47" s="512"/>
      <c r="AR47" s="343"/>
      <c r="AS47" s="343"/>
      <c r="AT47" s="512"/>
      <c r="AU47" s="512"/>
      <c r="AV47" s="343"/>
      <c r="AW47" s="514"/>
      <c r="AX47" s="516"/>
      <c r="AY47" s="508"/>
      <c r="AZ47" s="509"/>
      <c r="BA47" s="519"/>
      <c r="DU47" s="57"/>
      <c r="DV47" s="68" t="s">
        <v>158</v>
      </c>
      <c r="DW47" s="68" t="s">
        <v>159</v>
      </c>
      <c r="EL47" s="67" t="s">
        <v>160</v>
      </c>
      <c r="EM47" s="114" t="s">
        <v>161</v>
      </c>
      <c r="EN47" s="115"/>
    </row>
    <row r="48" spans="1:144" ht="11.25" customHeight="1" x14ac:dyDescent="0.15">
      <c r="A48" s="378"/>
      <c r="B48" s="342"/>
      <c r="C48" s="342"/>
      <c r="D48" s="342"/>
      <c r="E48" s="342"/>
      <c r="F48" s="342"/>
      <c r="G48" s="382"/>
      <c r="H48" s="383"/>
      <c r="I48" s="383"/>
      <c r="J48" s="383"/>
      <c r="K48" s="383"/>
      <c r="L48" s="384"/>
      <c r="M48" s="521"/>
      <c r="N48" s="521"/>
      <c r="O48" s="521"/>
      <c r="P48" s="521"/>
      <c r="Q48" s="521"/>
      <c r="R48" s="521"/>
      <c r="S48" s="521"/>
      <c r="T48" s="521"/>
      <c r="U48" s="521"/>
      <c r="V48" s="521"/>
      <c r="W48" s="521"/>
      <c r="X48" s="521"/>
      <c r="Y48" s="521"/>
      <c r="Z48" s="521"/>
      <c r="AA48" s="521"/>
      <c r="AB48" s="521"/>
      <c r="AC48" s="522"/>
      <c r="AD48" s="407" t="s">
        <v>162</v>
      </c>
      <c r="AE48" s="341"/>
      <c r="AF48" s="405"/>
      <c r="AG48" s="457" t="str">
        <f>IF(TRIM(VLOOKUP("代表者",daisei,19,FALSE))="","",LEFT(VLOOKUP("代表者",daisei,19,FALSE),FIND("-",VLOOKUP("代表者",daisei,19,FALSE))-1))</f>
        <v/>
      </c>
      <c r="AH48" s="457"/>
      <c r="AI48" s="457"/>
      <c r="AJ48" s="455"/>
      <c r="AK48" s="455"/>
      <c r="AL48" s="341" t="s">
        <v>163</v>
      </c>
      <c r="AM48" s="455" t="str">
        <f>IF(TRIM(VLOOKUP("代表者",daisei,19,FALSE))="","",LEFT(RIGHT(VLOOKUP("代表者",daisei,19,FALSE),LEN(VLOOKUP("代表者",daisei,19,FALSE))-FIND("-",VLOOKUP("代表者",daisei,19,FALSE))),FIND("-",RIGHT(VLOOKUP("代表者",daisei,19,FALSE),LEN(VLOOKUP("代表者",daisei,19,FALSE))-FIND("-",VLOOKUP("代表者",daisei,19,FALSE))))-1))</f>
        <v/>
      </c>
      <c r="AN48" s="455"/>
      <c r="AO48" s="455"/>
      <c r="AP48" s="455"/>
      <c r="AQ48" s="455"/>
      <c r="AR48" s="341" t="s">
        <v>164</v>
      </c>
      <c r="AS48" s="455" t="str">
        <f>IF(TRIM(VLOOKUP("代表者",daisei,19,FALSE))="","",RIGHT(RIGHT(VLOOKUP("代表者",daisei,19,FALSE),LEN(VLOOKUP("代表者",daisei,19,FALSE))-FIND("-",VLOOKUP("代表者",daisei,19,FALSE))),LEN(RIGHT(VLOOKUP("代表者",daisei,19,FALSE),LEN(VLOOKUP("代表者",daisei,19,FALSE))-FIND("-",VLOOKUP("代表者",daisei,19,FALSE))))-FIND("-",RIGHT(VLOOKUP("代表者",daisei,19,FALSE),LEN(VLOOKUP("代表者",daisei,19,FALSE))-FIND("-",VLOOKUP("代表者",daisei,19,FALSE))))))</f>
        <v/>
      </c>
      <c r="AT48" s="455"/>
      <c r="AU48" s="455"/>
      <c r="AV48" s="455"/>
      <c r="AW48" s="460"/>
      <c r="AX48" s="516"/>
      <c r="AY48" s="508"/>
      <c r="AZ48" s="509"/>
      <c r="BA48" s="519"/>
      <c r="DU48" s="57"/>
      <c r="DV48" s="68" t="s">
        <v>160</v>
      </c>
      <c r="DW48" s="68" t="s">
        <v>165</v>
      </c>
      <c r="EL48" s="67" t="s">
        <v>166</v>
      </c>
      <c r="EM48" s="114" t="s">
        <v>167</v>
      </c>
      <c r="EN48" s="115"/>
    </row>
    <row r="49" spans="1:144" ht="11.25" customHeight="1" x14ac:dyDescent="0.15">
      <c r="A49" s="378"/>
      <c r="B49" s="342"/>
      <c r="C49" s="342"/>
      <c r="D49" s="342"/>
      <c r="E49" s="342"/>
      <c r="F49" s="342"/>
      <c r="G49" s="382"/>
      <c r="H49" s="383"/>
      <c r="I49" s="383"/>
      <c r="J49" s="383"/>
      <c r="K49" s="383"/>
      <c r="L49" s="384"/>
      <c r="M49" s="523"/>
      <c r="N49" s="523"/>
      <c r="O49" s="523"/>
      <c r="P49" s="523"/>
      <c r="Q49" s="523"/>
      <c r="R49" s="523"/>
      <c r="S49" s="523"/>
      <c r="T49" s="523"/>
      <c r="U49" s="523"/>
      <c r="V49" s="523"/>
      <c r="W49" s="523"/>
      <c r="X49" s="523"/>
      <c r="Y49" s="523"/>
      <c r="Z49" s="523"/>
      <c r="AA49" s="523"/>
      <c r="AB49" s="523"/>
      <c r="AC49" s="524"/>
      <c r="AD49" s="409"/>
      <c r="AE49" s="343"/>
      <c r="AF49" s="514"/>
      <c r="AG49" s="512"/>
      <c r="AH49" s="512"/>
      <c r="AI49" s="512"/>
      <c r="AJ49" s="512"/>
      <c r="AK49" s="512"/>
      <c r="AL49" s="343"/>
      <c r="AM49" s="512"/>
      <c r="AN49" s="512"/>
      <c r="AO49" s="512"/>
      <c r="AP49" s="512"/>
      <c r="AQ49" s="512"/>
      <c r="AR49" s="343"/>
      <c r="AS49" s="512"/>
      <c r="AT49" s="512"/>
      <c r="AU49" s="512"/>
      <c r="AV49" s="512"/>
      <c r="AW49" s="525"/>
      <c r="AX49" s="517"/>
      <c r="AY49" s="510"/>
      <c r="AZ49" s="388"/>
      <c r="BA49" s="520"/>
      <c r="DU49" s="57"/>
      <c r="DV49" s="68" t="s">
        <v>166</v>
      </c>
      <c r="DW49" s="68" t="s">
        <v>168</v>
      </c>
      <c r="EL49" s="67" t="s">
        <v>169</v>
      </c>
      <c r="EM49" s="114" t="s">
        <v>170</v>
      </c>
      <c r="EN49" s="115"/>
    </row>
    <row r="50" spans="1:144" ht="18" customHeight="1" x14ac:dyDescent="0.15">
      <c r="A50" s="378"/>
      <c r="B50" s="342"/>
      <c r="C50" s="342"/>
      <c r="D50" s="342"/>
      <c r="E50" s="342"/>
      <c r="F50" s="342"/>
      <c r="G50" s="526" t="s">
        <v>171</v>
      </c>
      <c r="H50" s="527"/>
      <c r="I50" s="527"/>
      <c r="J50" s="527"/>
      <c r="K50" s="527"/>
      <c r="L50" s="528"/>
      <c r="M50" s="529" t="str">
        <f>IF(TRIM(VLOOKUP("代表者",daisei,9,FALSE))="","　▼選択",VLOOKUP("代表者",daisei,9,FALSE))</f>
        <v>　▼選択</v>
      </c>
      <c r="N50" s="530"/>
      <c r="O50" s="530"/>
      <c r="P50" s="530"/>
      <c r="Q50" s="530"/>
      <c r="R50" s="530"/>
      <c r="S50" s="530"/>
      <c r="T50" s="530"/>
      <c r="U50" s="530"/>
      <c r="V50" s="530"/>
      <c r="W50" s="530"/>
      <c r="X50" s="530"/>
      <c r="Y50" s="530"/>
      <c r="Z50" s="530"/>
      <c r="AA50" s="530"/>
      <c r="AB50" s="530"/>
      <c r="AC50" s="530"/>
      <c r="AD50" s="530"/>
      <c r="AE50" s="530"/>
      <c r="AF50" s="530"/>
      <c r="AG50" s="530"/>
      <c r="AH50" s="530"/>
      <c r="AI50" s="52" t="s">
        <v>172</v>
      </c>
      <c r="AJ50" s="531" t="str">
        <f>IF(ISBLANK(VLOOKUP("代表者",daisei,10,FALSE)),"",VLOOKUP("代表者",daisei,10,FALSE))</f>
        <v/>
      </c>
      <c r="AK50" s="531"/>
      <c r="AL50" s="531"/>
      <c r="AM50" s="531"/>
      <c r="AN50" s="531"/>
      <c r="AO50" s="531"/>
      <c r="AP50" s="531"/>
      <c r="AQ50" s="531"/>
      <c r="AR50" s="531"/>
      <c r="AS50" s="531"/>
      <c r="AT50" s="531"/>
      <c r="AU50" s="531"/>
      <c r="AV50" s="531"/>
      <c r="AW50" s="531"/>
      <c r="AX50" s="531"/>
      <c r="AY50" s="531"/>
      <c r="AZ50" s="531"/>
      <c r="BA50" s="54" t="s">
        <v>173</v>
      </c>
      <c r="DU50" s="57"/>
      <c r="DV50" s="68" t="s">
        <v>169</v>
      </c>
      <c r="DW50" s="68" t="s">
        <v>174</v>
      </c>
      <c r="EL50" s="67" t="s">
        <v>175</v>
      </c>
      <c r="EM50" s="114" t="s">
        <v>176</v>
      </c>
      <c r="EN50" s="115"/>
    </row>
    <row r="51" spans="1:144" ht="11.25" customHeight="1" x14ac:dyDescent="0.15">
      <c r="A51" s="378"/>
      <c r="B51" s="342"/>
      <c r="C51" s="342"/>
      <c r="D51" s="342"/>
      <c r="E51" s="342"/>
      <c r="F51" s="342"/>
      <c r="G51" s="532" t="s">
        <v>177</v>
      </c>
      <c r="H51" s="383"/>
      <c r="I51" s="383"/>
      <c r="J51" s="383"/>
      <c r="K51" s="383"/>
      <c r="L51" s="384"/>
      <c r="M51" s="317" t="s">
        <v>178</v>
      </c>
      <c r="N51" s="317"/>
      <c r="O51" s="533" t="str">
        <f>LEFT(VLOOKUP("代表者",daisei,12,FALSE),3)</f>
        <v/>
      </c>
      <c r="P51" s="533"/>
      <c r="Q51" s="533"/>
      <c r="R51" s="53" t="s">
        <v>179</v>
      </c>
      <c r="S51" s="449" t="str">
        <f>RIGHT(VLOOKUP("代表者",daisei,12,FALSE),4)</f>
        <v/>
      </c>
      <c r="T51" s="449"/>
      <c r="U51" s="449"/>
      <c r="V51" s="449"/>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c r="AU51" s="450"/>
      <c r="AV51" s="450"/>
      <c r="AW51" s="450"/>
      <c r="AX51" s="450"/>
      <c r="AY51" s="450"/>
      <c r="AZ51" s="450"/>
      <c r="BA51" s="451"/>
      <c r="DU51" s="57"/>
      <c r="DV51" s="68" t="s">
        <v>175</v>
      </c>
      <c r="DW51" s="68" t="s">
        <v>180</v>
      </c>
      <c r="EL51" s="67" t="s">
        <v>181</v>
      </c>
      <c r="EM51" s="114" t="s">
        <v>182</v>
      </c>
      <c r="EN51" s="115"/>
    </row>
    <row r="52" spans="1:144" ht="11.25" customHeight="1" x14ac:dyDescent="0.15">
      <c r="A52" s="378"/>
      <c r="B52" s="342"/>
      <c r="C52" s="342"/>
      <c r="D52" s="342"/>
      <c r="E52" s="342"/>
      <c r="F52" s="342"/>
      <c r="G52" s="532"/>
      <c r="H52" s="383"/>
      <c r="I52" s="383"/>
      <c r="J52" s="383"/>
      <c r="K52" s="383"/>
      <c r="L52" s="384"/>
      <c r="M52" s="439" t="str">
        <f>IF(ISBLANK(VLOOKUP("代表者",daisei,11,FALSE)),_xlfn.CONCAT(VLOOKUP("代表者",daisei,13,FALSE),VLOOKUP("代表者",daisei,14,FALSE),VLOOKUP("代表者",daisei,15,FALSE),VLOOKUP("代表者",daisei,16,FALSE),"　",VLOOKUP("代表者",daisei,17,FALSE)),VLOOKUP("代表者",daisei,18,FALSE))</f>
        <v>　</v>
      </c>
      <c r="N52" s="440"/>
      <c r="O52" s="440"/>
      <c r="P52" s="440"/>
      <c r="Q52" s="440"/>
      <c r="R52" s="440"/>
      <c r="S52" s="440"/>
      <c r="T52" s="440"/>
      <c r="U52" s="440"/>
      <c r="V52" s="440"/>
      <c r="W52" s="440"/>
      <c r="X52" s="440"/>
      <c r="Y52" s="440"/>
      <c r="Z52" s="440"/>
      <c r="AA52" s="440"/>
      <c r="AB52" s="440"/>
      <c r="AC52" s="440"/>
      <c r="AD52" s="440"/>
      <c r="AE52" s="440"/>
      <c r="AF52" s="440"/>
      <c r="AG52" s="440"/>
      <c r="AH52" s="440"/>
      <c r="AI52" s="440"/>
      <c r="AJ52" s="440"/>
      <c r="AK52" s="440"/>
      <c r="AL52" s="440"/>
      <c r="AM52" s="440"/>
      <c r="AN52" s="440"/>
      <c r="AO52" s="440"/>
      <c r="AP52" s="440"/>
      <c r="AQ52" s="440"/>
      <c r="AR52" s="440"/>
      <c r="AS52" s="440"/>
      <c r="AT52" s="440"/>
      <c r="AU52" s="440"/>
      <c r="AV52" s="440"/>
      <c r="AW52" s="440"/>
      <c r="AX52" s="440"/>
      <c r="AY52" s="440"/>
      <c r="AZ52" s="440"/>
      <c r="BA52" s="441"/>
      <c r="DU52" s="57"/>
      <c r="DV52" s="68" t="s">
        <v>181</v>
      </c>
      <c r="DW52" s="68" t="s">
        <v>183</v>
      </c>
      <c r="EL52" s="67" t="s">
        <v>184</v>
      </c>
      <c r="EM52" s="114" t="s">
        <v>185</v>
      </c>
      <c r="EN52" s="115"/>
    </row>
    <row r="53" spans="1:144" ht="11.25" customHeight="1" x14ac:dyDescent="0.15">
      <c r="A53" s="367"/>
      <c r="B53" s="368"/>
      <c r="C53" s="368"/>
      <c r="D53" s="368"/>
      <c r="E53" s="368"/>
      <c r="F53" s="368"/>
      <c r="G53" s="395"/>
      <c r="H53" s="396"/>
      <c r="I53" s="396"/>
      <c r="J53" s="396"/>
      <c r="K53" s="396"/>
      <c r="L53" s="397"/>
      <c r="M53" s="442"/>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443"/>
      <c r="AY53" s="443"/>
      <c r="AZ53" s="443"/>
      <c r="BA53" s="444"/>
      <c r="DU53" s="57"/>
      <c r="DV53" s="68" t="s">
        <v>186</v>
      </c>
      <c r="DW53" s="68" t="s">
        <v>187</v>
      </c>
      <c r="EL53" s="67" t="s">
        <v>186</v>
      </c>
      <c r="EM53" s="114" t="s">
        <v>188</v>
      </c>
      <c r="EN53" s="115"/>
    </row>
    <row r="54" spans="1:144" ht="11.25" customHeight="1" x14ac:dyDescent="0.15">
      <c r="A54" s="489" t="s">
        <v>189</v>
      </c>
      <c r="B54" s="391"/>
      <c r="C54" s="391"/>
      <c r="D54" s="391"/>
      <c r="E54" s="391"/>
      <c r="F54" s="391"/>
      <c r="G54" s="534" t="s">
        <v>190</v>
      </c>
      <c r="H54" s="534"/>
      <c r="I54" s="534"/>
      <c r="J54" s="534"/>
      <c r="K54" s="534"/>
      <c r="L54" s="535"/>
      <c r="M54" s="537" t="b">
        <f>hojin_kojin_type="法人"</f>
        <v>0</v>
      </c>
      <c r="N54" s="537"/>
      <c r="O54" s="539" t="s">
        <v>191</v>
      </c>
      <c r="P54" s="540"/>
      <c r="Q54" s="540"/>
      <c r="R54" s="540"/>
      <c r="S54" s="540"/>
      <c r="T54" s="540"/>
      <c r="U54" s="543" t="s">
        <v>192</v>
      </c>
      <c r="V54" s="391"/>
      <c r="W54" s="391"/>
      <c r="X54" s="391"/>
      <c r="Y54" s="391"/>
      <c r="Z54" s="391"/>
      <c r="AA54" s="391"/>
      <c r="AB54" s="391"/>
      <c r="AC54" s="391"/>
      <c r="AD54" s="513"/>
      <c r="AE54" s="544" t="s">
        <v>50</v>
      </c>
      <c r="AF54" s="545"/>
      <c r="AG54" s="545"/>
      <c r="AH54" s="545"/>
      <c r="AI54" s="548" t="str">
        <f>IF(ISBLANK(hojin_open_date),"",TEXT(hojin_open_date,"e"))</f>
        <v/>
      </c>
      <c r="AJ54" s="548"/>
      <c r="AK54" s="548"/>
      <c r="AL54" s="391" t="s">
        <v>193</v>
      </c>
      <c r="AM54" s="391"/>
      <c r="AN54" s="548" t="str">
        <f>IF(ISBLANK(hojin_open_date),"",MONTH(hojin_open_date))</f>
        <v/>
      </c>
      <c r="AO54" s="548"/>
      <c r="AP54" s="548"/>
      <c r="AQ54" s="548"/>
      <c r="AR54" s="548"/>
      <c r="AS54" s="391" t="s">
        <v>194</v>
      </c>
      <c r="AT54" s="391"/>
      <c r="AU54" s="511" t="str">
        <f>IF(ISBLANK(hojin_open_date),"",DAY(hojin_open_date))</f>
        <v/>
      </c>
      <c r="AV54" s="511"/>
      <c r="AW54" s="511"/>
      <c r="AX54" s="511"/>
      <c r="AY54" s="511"/>
      <c r="AZ54" s="391" t="s">
        <v>195</v>
      </c>
      <c r="BA54" s="556"/>
      <c r="DU54" s="57"/>
      <c r="DV54" s="68" t="s">
        <v>196</v>
      </c>
      <c r="DW54" s="68" t="s">
        <v>197</v>
      </c>
      <c r="EL54" s="67" t="s">
        <v>196</v>
      </c>
      <c r="EM54" s="114" t="s">
        <v>198</v>
      </c>
      <c r="EN54" s="115"/>
    </row>
    <row r="55" spans="1:144" ht="11.25" customHeight="1" x14ac:dyDescent="0.15">
      <c r="A55" s="378"/>
      <c r="B55" s="342"/>
      <c r="C55" s="342"/>
      <c r="D55" s="342"/>
      <c r="E55" s="342"/>
      <c r="F55" s="342"/>
      <c r="G55" s="536"/>
      <c r="H55" s="536"/>
      <c r="I55" s="536"/>
      <c r="J55" s="536"/>
      <c r="K55" s="536"/>
      <c r="L55" s="447"/>
      <c r="M55" s="538"/>
      <c r="N55" s="538"/>
      <c r="O55" s="541"/>
      <c r="P55" s="542"/>
      <c r="Q55" s="542"/>
      <c r="R55" s="542"/>
      <c r="S55" s="542"/>
      <c r="T55" s="542"/>
      <c r="U55" s="408"/>
      <c r="V55" s="342"/>
      <c r="W55" s="342"/>
      <c r="X55" s="342"/>
      <c r="Y55" s="342"/>
      <c r="Z55" s="342"/>
      <c r="AA55" s="342"/>
      <c r="AB55" s="342"/>
      <c r="AC55" s="342"/>
      <c r="AD55" s="406"/>
      <c r="AE55" s="546"/>
      <c r="AF55" s="547"/>
      <c r="AG55" s="547"/>
      <c r="AH55" s="547"/>
      <c r="AI55" s="512"/>
      <c r="AJ55" s="512"/>
      <c r="AK55" s="512"/>
      <c r="AL55" s="342"/>
      <c r="AM55" s="342"/>
      <c r="AN55" s="512"/>
      <c r="AO55" s="512"/>
      <c r="AP55" s="512"/>
      <c r="AQ55" s="512"/>
      <c r="AR55" s="512"/>
      <c r="AS55" s="342"/>
      <c r="AT55" s="342"/>
      <c r="AU55" s="457"/>
      <c r="AV55" s="457"/>
      <c r="AW55" s="457"/>
      <c r="AX55" s="457"/>
      <c r="AY55" s="457"/>
      <c r="AZ55" s="343"/>
      <c r="BA55" s="394"/>
      <c r="DU55" s="57"/>
      <c r="DV55" s="68" t="s">
        <v>199</v>
      </c>
      <c r="DW55" s="68" t="s">
        <v>200</v>
      </c>
      <c r="EL55" s="67" t="s">
        <v>199</v>
      </c>
      <c r="EM55" s="114" t="s">
        <v>201</v>
      </c>
      <c r="EN55" s="115"/>
    </row>
    <row r="56" spans="1:144" ht="11.25" customHeight="1" x14ac:dyDescent="0.15">
      <c r="A56" s="378"/>
      <c r="B56" s="342"/>
      <c r="C56" s="342"/>
      <c r="D56" s="342"/>
      <c r="E56" s="342"/>
      <c r="F56" s="342"/>
      <c r="G56" s="536"/>
      <c r="H56" s="536"/>
      <c r="I56" s="536"/>
      <c r="J56" s="536"/>
      <c r="K56" s="536"/>
      <c r="L56" s="447"/>
      <c r="M56" s="557" t="b">
        <f>hojin_kojin_type="個人"</f>
        <v>0</v>
      </c>
      <c r="N56" s="557"/>
      <c r="O56" s="541" t="s">
        <v>202</v>
      </c>
      <c r="P56" s="542"/>
      <c r="Q56" s="542"/>
      <c r="R56" s="542"/>
      <c r="S56" s="542"/>
      <c r="T56" s="542"/>
      <c r="U56" s="407" t="s">
        <v>203</v>
      </c>
      <c r="V56" s="341"/>
      <c r="W56" s="341"/>
      <c r="X56" s="341"/>
      <c r="Y56" s="341"/>
      <c r="Z56" s="341"/>
      <c r="AA56" s="341"/>
      <c r="AB56" s="341"/>
      <c r="AC56" s="341"/>
      <c r="AD56" s="405"/>
      <c r="AE56" s="558" t="s">
        <v>50</v>
      </c>
      <c r="AF56" s="559"/>
      <c r="AG56" s="559"/>
      <c r="AH56" s="559"/>
      <c r="AI56" s="455" t="str">
        <f>IF(ISBLANK(kojin_open_date),"",TEXT(kojin_open_date,"e"))</f>
        <v/>
      </c>
      <c r="AJ56" s="455"/>
      <c r="AK56" s="455"/>
      <c r="AL56" s="341" t="s">
        <v>204</v>
      </c>
      <c r="AM56" s="341"/>
      <c r="AN56" s="455" t="str">
        <f>IF(ISBLANK(kojin_open_date),"",MONTH(kojin_open_date))</f>
        <v/>
      </c>
      <c r="AO56" s="455"/>
      <c r="AP56" s="455"/>
      <c r="AQ56" s="455"/>
      <c r="AR56" s="455"/>
      <c r="AS56" s="341" t="s">
        <v>205</v>
      </c>
      <c r="AT56" s="341"/>
      <c r="AU56" s="455" t="str">
        <f>IF(ISBLANK(kojin_open_date),"",DAY(kojin_open_date))</f>
        <v/>
      </c>
      <c r="AV56" s="455"/>
      <c r="AW56" s="455"/>
      <c r="AX56" s="455"/>
      <c r="AY56" s="455"/>
      <c r="AZ56" s="341" t="s">
        <v>206</v>
      </c>
      <c r="BA56" s="413"/>
      <c r="DU56" s="57"/>
      <c r="DV56" s="68" t="s">
        <v>207</v>
      </c>
      <c r="DW56" s="68" t="s">
        <v>208</v>
      </c>
      <c r="EL56" s="67" t="s">
        <v>207</v>
      </c>
      <c r="EM56" s="114" t="s">
        <v>209</v>
      </c>
    </row>
    <row r="57" spans="1:144" ht="11.25" customHeight="1" x14ac:dyDescent="0.15">
      <c r="A57" s="378"/>
      <c r="B57" s="342"/>
      <c r="C57" s="342"/>
      <c r="D57" s="342"/>
      <c r="E57" s="342"/>
      <c r="F57" s="342"/>
      <c r="G57" s="536"/>
      <c r="H57" s="536"/>
      <c r="I57" s="536"/>
      <c r="J57" s="536"/>
      <c r="K57" s="536"/>
      <c r="L57" s="447"/>
      <c r="M57" s="538"/>
      <c r="N57" s="538"/>
      <c r="O57" s="541"/>
      <c r="P57" s="542"/>
      <c r="Q57" s="542"/>
      <c r="R57" s="542"/>
      <c r="S57" s="542"/>
      <c r="T57" s="542"/>
      <c r="U57" s="409"/>
      <c r="V57" s="343"/>
      <c r="W57" s="343"/>
      <c r="X57" s="343"/>
      <c r="Y57" s="343"/>
      <c r="Z57" s="343"/>
      <c r="AA57" s="343"/>
      <c r="AB57" s="343"/>
      <c r="AC57" s="343"/>
      <c r="AD57" s="514"/>
      <c r="AE57" s="546"/>
      <c r="AF57" s="547"/>
      <c r="AG57" s="547"/>
      <c r="AH57" s="547"/>
      <c r="AI57" s="512"/>
      <c r="AJ57" s="512"/>
      <c r="AK57" s="512"/>
      <c r="AL57" s="343"/>
      <c r="AM57" s="343"/>
      <c r="AN57" s="512"/>
      <c r="AO57" s="512"/>
      <c r="AP57" s="512"/>
      <c r="AQ57" s="512"/>
      <c r="AR57" s="512"/>
      <c r="AS57" s="343"/>
      <c r="AT57" s="343"/>
      <c r="AU57" s="512"/>
      <c r="AV57" s="512"/>
      <c r="AW57" s="512"/>
      <c r="AX57" s="512"/>
      <c r="AY57" s="512"/>
      <c r="AZ57" s="343"/>
      <c r="BA57" s="394"/>
      <c r="DU57" s="57"/>
      <c r="DV57" s="68" t="s">
        <v>210</v>
      </c>
      <c r="DW57" s="68" t="s">
        <v>211</v>
      </c>
      <c r="EL57" s="67" t="s">
        <v>210</v>
      </c>
      <c r="EM57" s="114" t="s">
        <v>212</v>
      </c>
    </row>
    <row r="58" spans="1:144" ht="11.25" customHeight="1" x14ac:dyDescent="0.15">
      <c r="A58" s="378"/>
      <c r="B58" s="342"/>
      <c r="C58" s="342"/>
      <c r="D58" s="342"/>
      <c r="E58" s="342"/>
      <c r="F58" s="342"/>
      <c r="G58" s="407" t="s">
        <v>213</v>
      </c>
      <c r="H58" s="341"/>
      <c r="I58" s="341"/>
      <c r="J58" s="341"/>
      <c r="K58" s="341"/>
      <c r="L58" s="433"/>
      <c r="M58" s="550" t="str">
        <f>IF(TRIM(capital)="","",capital)</f>
        <v/>
      </c>
      <c r="N58" s="551"/>
      <c r="O58" s="551"/>
      <c r="P58" s="551"/>
      <c r="Q58" s="551"/>
      <c r="R58" s="551"/>
      <c r="S58" s="551"/>
      <c r="T58" s="554" t="s">
        <v>214</v>
      </c>
      <c r="U58" s="341"/>
      <c r="V58" s="405"/>
      <c r="W58" s="407" t="s">
        <v>215</v>
      </c>
      <c r="X58" s="341"/>
      <c r="Y58" s="341"/>
      <c r="Z58" s="341"/>
      <c r="AA58" s="341"/>
      <c r="AB58" s="341"/>
      <c r="AC58" s="551" t="str">
        <f>IF(TRIM(jug_count)="","",jug_count)</f>
        <v/>
      </c>
      <c r="AD58" s="551"/>
      <c r="AE58" s="551"/>
      <c r="AF58" s="551"/>
      <c r="AG58" s="342" t="s">
        <v>216</v>
      </c>
      <c r="AH58" s="342"/>
      <c r="AI58" s="459" t="s">
        <v>217</v>
      </c>
      <c r="AJ58" s="341" t="s">
        <v>218</v>
      </c>
      <c r="AK58" s="341"/>
      <c r="AL58" s="341"/>
      <c r="AM58" s="341"/>
      <c r="AN58" s="341"/>
      <c r="AO58" s="341"/>
      <c r="AP58" s="341"/>
      <c r="AQ58" s="341"/>
      <c r="AR58" s="341"/>
      <c r="AS58" s="341"/>
      <c r="AT58" s="341"/>
      <c r="AU58" s="341"/>
      <c r="AV58" s="551">
        <f>COUNTA(sentori!C3:C1000)</f>
        <v>0</v>
      </c>
      <c r="AW58" s="551"/>
      <c r="AX58" s="551"/>
      <c r="AY58" s="341" t="s">
        <v>219</v>
      </c>
      <c r="AZ58" s="341"/>
      <c r="BA58" s="560" t="s">
        <v>220</v>
      </c>
      <c r="DU58" s="57"/>
      <c r="DV58" s="68" t="s">
        <v>221</v>
      </c>
      <c r="DW58" s="68" t="s">
        <v>222</v>
      </c>
      <c r="EL58" s="67" t="s">
        <v>221</v>
      </c>
      <c r="EM58" s="114" t="s">
        <v>223</v>
      </c>
    </row>
    <row r="59" spans="1:144" ht="11.25" customHeight="1" x14ac:dyDescent="0.15">
      <c r="A59" s="367"/>
      <c r="B59" s="368"/>
      <c r="C59" s="368"/>
      <c r="D59" s="368"/>
      <c r="E59" s="368"/>
      <c r="F59" s="368"/>
      <c r="G59" s="371"/>
      <c r="H59" s="368"/>
      <c r="I59" s="368"/>
      <c r="J59" s="368"/>
      <c r="K59" s="368"/>
      <c r="L59" s="549"/>
      <c r="M59" s="552"/>
      <c r="N59" s="553"/>
      <c r="O59" s="553"/>
      <c r="P59" s="553"/>
      <c r="Q59" s="553"/>
      <c r="R59" s="553"/>
      <c r="S59" s="553"/>
      <c r="T59" s="368"/>
      <c r="U59" s="368"/>
      <c r="V59" s="369"/>
      <c r="W59" s="371"/>
      <c r="X59" s="368"/>
      <c r="Y59" s="368"/>
      <c r="Z59" s="368"/>
      <c r="AA59" s="368"/>
      <c r="AB59" s="368"/>
      <c r="AC59" s="553"/>
      <c r="AD59" s="553"/>
      <c r="AE59" s="553"/>
      <c r="AF59" s="553"/>
      <c r="AG59" s="368"/>
      <c r="AH59" s="368"/>
      <c r="AI59" s="555"/>
      <c r="AJ59" s="368"/>
      <c r="AK59" s="368"/>
      <c r="AL59" s="368"/>
      <c r="AM59" s="368"/>
      <c r="AN59" s="368"/>
      <c r="AO59" s="368"/>
      <c r="AP59" s="368"/>
      <c r="AQ59" s="368"/>
      <c r="AR59" s="368"/>
      <c r="AS59" s="368"/>
      <c r="AT59" s="368"/>
      <c r="AU59" s="368"/>
      <c r="AV59" s="553"/>
      <c r="AW59" s="553"/>
      <c r="AX59" s="553"/>
      <c r="AY59" s="368"/>
      <c r="AZ59" s="368"/>
      <c r="BA59" s="561"/>
      <c r="DU59" s="57"/>
      <c r="DV59" s="68" t="s">
        <v>224</v>
      </c>
      <c r="DW59" s="68" t="s">
        <v>225</v>
      </c>
      <c r="EL59" s="67" t="s">
        <v>224</v>
      </c>
      <c r="EM59" s="114" t="s">
        <v>226</v>
      </c>
    </row>
    <row r="60" spans="1:144" ht="9" customHeight="1" x14ac:dyDescent="0.15">
      <c r="A60" s="489" t="s">
        <v>227</v>
      </c>
      <c r="B60" s="391"/>
      <c r="C60" s="391"/>
      <c r="D60" s="391"/>
      <c r="E60" s="391"/>
      <c r="F60" s="391"/>
      <c r="G60" s="490" t="s">
        <v>228</v>
      </c>
      <c r="H60" s="562"/>
      <c r="I60" s="562"/>
      <c r="J60" s="562"/>
      <c r="K60" s="562"/>
      <c r="L60" s="563"/>
      <c r="M60" s="497" t="str">
        <f>IF(ISBLANK(VLOOKUP("政令使用人",daisei,4,FALSE)),"",VLOOKUP("政令使用人",daisei,4,FALSE))</f>
        <v/>
      </c>
      <c r="N60" s="497"/>
      <c r="O60" s="497"/>
      <c r="P60" s="497"/>
      <c r="Q60" s="497"/>
      <c r="R60" s="497"/>
      <c r="S60" s="497"/>
      <c r="T60" s="497"/>
      <c r="U60" s="497"/>
      <c r="V60" s="497"/>
      <c r="W60" s="497"/>
      <c r="X60" s="497"/>
      <c r="Y60" s="497"/>
      <c r="Z60" s="497"/>
      <c r="AA60" s="497"/>
      <c r="AB60" s="497"/>
      <c r="AC60" s="498"/>
      <c r="AD60" s="502" t="s">
        <v>229</v>
      </c>
      <c r="AE60" s="503"/>
      <c r="AF60" s="506" t="str">
        <f>IF(ISBLANK(VLOOKUP("政令使用人",daisei,8,FALSE)),"",TEXT(VLOOKUP("政令使用人",daisei,8,FALSE),"ggg"))</f>
        <v/>
      </c>
      <c r="AG60" s="507"/>
      <c r="AH60" s="507"/>
      <c r="AI60" s="507"/>
      <c r="AJ60" s="511" t="str">
        <f>IF(ISBLANK(VLOOKUP("政令使用人",daisei,8,FALSE)),"",TEXT(VLOOKUP("政令使用人",daisei,8,FALSE),"e"))</f>
        <v/>
      </c>
      <c r="AK60" s="511"/>
      <c r="AL60" s="511"/>
      <c r="AM60" s="511"/>
      <c r="AN60" s="342" t="s">
        <v>230</v>
      </c>
      <c r="AO60" s="342"/>
      <c r="AP60" s="511" t="str">
        <f>IF(ISBLANK(VLOOKUP("政令使用人",daisei,8,FALSE)),"",MONTH(VLOOKUP("政令使用人",daisei,8,FALSE)))</f>
        <v/>
      </c>
      <c r="AQ60" s="511"/>
      <c r="AR60" s="391" t="s">
        <v>231</v>
      </c>
      <c r="AS60" s="391"/>
      <c r="AT60" s="511" t="str">
        <f>IF(ISBLANK(VLOOKUP("政令使用人",daisei,8,FALSE)),"",DAY(VLOOKUP("政令使用人",daisei,8,FALSE)))</f>
        <v/>
      </c>
      <c r="AU60" s="511"/>
      <c r="AV60" s="391" t="s">
        <v>232</v>
      </c>
      <c r="AW60" s="513"/>
      <c r="AX60" s="564" t="s">
        <v>233</v>
      </c>
      <c r="AY60" s="506" t="str">
        <f>LEFT(VLOOKUP("政令使用人",daisei,7,FALSE),1)</f>
        <v/>
      </c>
      <c r="AZ60" s="507"/>
      <c r="BA60" s="518"/>
      <c r="DU60" s="57"/>
      <c r="DV60" s="68" t="s">
        <v>234</v>
      </c>
      <c r="DW60" s="68" t="s">
        <v>235</v>
      </c>
      <c r="EL60" s="67" t="s">
        <v>234</v>
      </c>
      <c r="EM60" s="114" t="s">
        <v>236</v>
      </c>
    </row>
    <row r="61" spans="1:144" ht="9" customHeight="1" x14ac:dyDescent="0.15">
      <c r="A61" s="378"/>
      <c r="B61" s="342"/>
      <c r="C61" s="342"/>
      <c r="D61" s="342"/>
      <c r="E61" s="342"/>
      <c r="F61" s="342"/>
      <c r="G61" s="409"/>
      <c r="H61" s="343"/>
      <c r="I61" s="343"/>
      <c r="J61" s="343"/>
      <c r="K61" s="343"/>
      <c r="L61" s="435"/>
      <c r="M61" s="500"/>
      <c r="N61" s="500"/>
      <c r="O61" s="500"/>
      <c r="P61" s="500"/>
      <c r="Q61" s="500"/>
      <c r="R61" s="500"/>
      <c r="S61" s="500"/>
      <c r="T61" s="500"/>
      <c r="U61" s="500"/>
      <c r="V61" s="500"/>
      <c r="W61" s="500"/>
      <c r="X61" s="500"/>
      <c r="Y61" s="500"/>
      <c r="Z61" s="500"/>
      <c r="AA61" s="500"/>
      <c r="AB61" s="500"/>
      <c r="AC61" s="501"/>
      <c r="AD61" s="310"/>
      <c r="AE61" s="504"/>
      <c r="AF61" s="508"/>
      <c r="AG61" s="509"/>
      <c r="AH61" s="509"/>
      <c r="AI61" s="509"/>
      <c r="AJ61" s="457"/>
      <c r="AK61" s="457"/>
      <c r="AL61" s="457"/>
      <c r="AM61" s="457"/>
      <c r="AN61" s="342"/>
      <c r="AO61" s="342"/>
      <c r="AP61" s="457"/>
      <c r="AQ61" s="457"/>
      <c r="AR61" s="342"/>
      <c r="AS61" s="342"/>
      <c r="AT61" s="457"/>
      <c r="AU61" s="457"/>
      <c r="AV61" s="342"/>
      <c r="AW61" s="406"/>
      <c r="AX61" s="565"/>
      <c r="AY61" s="508"/>
      <c r="AZ61" s="509"/>
      <c r="BA61" s="519"/>
      <c r="DU61" s="57"/>
      <c r="DV61" s="68" t="s">
        <v>237</v>
      </c>
      <c r="DW61" s="68" t="s">
        <v>238</v>
      </c>
      <c r="EL61" s="67" t="s">
        <v>237</v>
      </c>
      <c r="EM61" s="114" t="s">
        <v>239</v>
      </c>
      <c r="EN61" s="115"/>
    </row>
    <row r="62" spans="1:144" ht="11.25" customHeight="1" x14ac:dyDescent="0.15">
      <c r="A62" s="378"/>
      <c r="B62" s="342"/>
      <c r="C62" s="342"/>
      <c r="D62" s="342"/>
      <c r="E62" s="342"/>
      <c r="F62" s="342"/>
      <c r="G62" s="382" t="s">
        <v>240</v>
      </c>
      <c r="H62" s="383"/>
      <c r="I62" s="383"/>
      <c r="J62" s="383"/>
      <c r="K62" s="383"/>
      <c r="L62" s="384"/>
      <c r="M62" s="521" t="str">
        <f>IF(ISBLANK(VLOOKUP("政令使用人",daisei,3,FALSE)),"",VLOOKUP("政令使用人",daisei,3,FALSE))</f>
        <v/>
      </c>
      <c r="N62" s="521"/>
      <c r="O62" s="521"/>
      <c r="P62" s="521"/>
      <c r="Q62" s="521"/>
      <c r="R62" s="521"/>
      <c r="S62" s="521"/>
      <c r="T62" s="521"/>
      <c r="U62" s="521"/>
      <c r="V62" s="521"/>
      <c r="W62" s="521"/>
      <c r="X62" s="521"/>
      <c r="Y62" s="521"/>
      <c r="Z62" s="521"/>
      <c r="AA62" s="521"/>
      <c r="AB62" s="521"/>
      <c r="AC62" s="522"/>
      <c r="AD62" s="312"/>
      <c r="AE62" s="505"/>
      <c r="AF62" s="510"/>
      <c r="AG62" s="388"/>
      <c r="AH62" s="388"/>
      <c r="AI62" s="388"/>
      <c r="AJ62" s="512"/>
      <c r="AK62" s="512"/>
      <c r="AL62" s="512"/>
      <c r="AM62" s="512"/>
      <c r="AN62" s="342"/>
      <c r="AO62" s="342"/>
      <c r="AP62" s="512"/>
      <c r="AQ62" s="512"/>
      <c r="AR62" s="343"/>
      <c r="AS62" s="343"/>
      <c r="AT62" s="512"/>
      <c r="AU62" s="512"/>
      <c r="AV62" s="343"/>
      <c r="AW62" s="514"/>
      <c r="AX62" s="565"/>
      <c r="AY62" s="508"/>
      <c r="AZ62" s="509"/>
      <c r="BA62" s="519"/>
      <c r="DU62" s="57"/>
      <c r="DV62" s="68" t="s">
        <v>241</v>
      </c>
      <c r="DW62" s="68" t="s">
        <v>242</v>
      </c>
      <c r="EL62" s="67" t="s">
        <v>241</v>
      </c>
      <c r="EM62" s="114" t="s">
        <v>243</v>
      </c>
      <c r="EN62" s="115"/>
    </row>
    <row r="63" spans="1:144" ht="11.25" customHeight="1" x14ac:dyDescent="0.15">
      <c r="A63" s="378"/>
      <c r="B63" s="342"/>
      <c r="C63" s="342"/>
      <c r="D63" s="342"/>
      <c r="E63" s="342"/>
      <c r="F63" s="342"/>
      <c r="G63" s="382"/>
      <c r="H63" s="383"/>
      <c r="I63" s="383"/>
      <c r="J63" s="383"/>
      <c r="K63" s="383"/>
      <c r="L63" s="384"/>
      <c r="M63" s="521"/>
      <c r="N63" s="521"/>
      <c r="O63" s="521"/>
      <c r="P63" s="521"/>
      <c r="Q63" s="521"/>
      <c r="R63" s="521"/>
      <c r="S63" s="521"/>
      <c r="T63" s="521"/>
      <c r="U63" s="521"/>
      <c r="V63" s="521"/>
      <c r="W63" s="521"/>
      <c r="X63" s="521"/>
      <c r="Y63" s="521"/>
      <c r="Z63" s="521"/>
      <c r="AA63" s="521"/>
      <c r="AB63" s="521"/>
      <c r="AC63" s="522"/>
      <c r="AD63" s="407" t="s">
        <v>244</v>
      </c>
      <c r="AE63" s="341"/>
      <c r="AF63" s="405"/>
      <c r="AG63" s="457" t="str">
        <f>IF(ISBLANK(VLOOKUP("政令使用人",daisei,19,FALSE)),"",LEFT(VLOOKUP("政令使用人",daisei,19,FALSE),FIND("-",VLOOKUP("政令使用人",daisei,19,FALSE))-1))</f>
        <v/>
      </c>
      <c r="AH63" s="457"/>
      <c r="AI63" s="457"/>
      <c r="AJ63" s="455"/>
      <c r="AK63" s="455"/>
      <c r="AL63" s="341" t="s">
        <v>245</v>
      </c>
      <c r="AM63" s="455" t="str">
        <f>IF(ISBLANK(VLOOKUP("政令使用人",daisei,19,FALSE)),"",LEFT(RIGHT(VLOOKUP("政令使用人",daisei,19,FALSE),LEN(VLOOKUP("政令使用人",daisei,19,FALSE))-FIND("-",VLOOKUP("政令使用人",daisei,19,FALSE))),FIND("-",RIGHT(VLOOKUP("政令使用人",daisei,19,FALSE),LEN(VLOOKUP("政令使用人",daisei,19,FALSE))-FIND("-",VLOOKUP("政令使用人",daisei,19,FALSE))))-1))</f>
        <v/>
      </c>
      <c r="AN63" s="455"/>
      <c r="AO63" s="455"/>
      <c r="AP63" s="455"/>
      <c r="AQ63" s="455"/>
      <c r="AR63" s="341" t="s">
        <v>246</v>
      </c>
      <c r="AS63" s="455" t="str">
        <f>IF(ISBLANK(VLOOKUP("政令使用人",daisei,19,FALSE)),"",RIGHT(RIGHT(VLOOKUP("政令使用人",daisei,19,FALSE),LEN(VLOOKUP("政令使用人",daisei,19,FALSE))-FIND("-",VLOOKUP("政令使用人",daisei,19,FALSE))),LEN(RIGHT(VLOOKUP("政令使用人",daisei,19,FALSE),LEN(VLOOKUP("政令使用人",daisei,19,FALSE))-FIND("-",VLOOKUP("政令使用人",daisei,19,FALSE))))-FIND("-",RIGHT(VLOOKUP("政令使用人",daisei,19,FALSE),LEN(VLOOKUP("政令使用人",daisei,19,FALSE))-FIND("-",VLOOKUP("政令使用人",daisei,19,FALSE))))))</f>
        <v/>
      </c>
      <c r="AT63" s="455"/>
      <c r="AU63" s="455"/>
      <c r="AV63" s="455"/>
      <c r="AW63" s="460"/>
      <c r="AX63" s="565"/>
      <c r="AY63" s="508"/>
      <c r="AZ63" s="509"/>
      <c r="BA63" s="519"/>
      <c r="DU63" s="57"/>
      <c r="DV63" s="68" t="s">
        <v>247</v>
      </c>
      <c r="DW63" s="68" t="s">
        <v>248</v>
      </c>
      <c r="EL63" s="67" t="s">
        <v>247</v>
      </c>
      <c r="EM63" s="114" t="s">
        <v>249</v>
      </c>
      <c r="EN63" s="115"/>
    </row>
    <row r="64" spans="1:144" ht="11.25" customHeight="1" x14ac:dyDescent="0.15">
      <c r="A64" s="378"/>
      <c r="B64" s="342"/>
      <c r="C64" s="342"/>
      <c r="D64" s="342"/>
      <c r="E64" s="342"/>
      <c r="F64" s="342"/>
      <c r="G64" s="382"/>
      <c r="H64" s="383"/>
      <c r="I64" s="383"/>
      <c r="J64" s="383"/>
      <c r="K64" s="383"/>
      <c r="L64" s="384"/>
      <c r="M64" s="523"/>
      <c r="N64" s="523"/>
      <c r="O64" s="523"/>
      <c r="P64" s="523"/>
      <c r="Q64" s="523"/>
      <c r="R64" s="523"/>
      <c r="S64" s="523"/>
      <c r="T64" s="523"/>
      <c r="U64" s="523"/>
      <c r="V64" s="523"/>
      <c r="W64" s="523"/>
      <c r="X64" s="523"/>
      <c r="Y64" s="523"/>
      <c r="Z64" s="523"/>
      <c r="AA64" s="523"/>
      <c r="AB64" s="523"/>
      <c r="AC64" s="524"/>
      <c r="AD64" s="409"/>
      <c r="AE64" s="343"/>
      <c r="AF64" s="514"/>
      <c r="AG64" s="512"/>
      <c r="AH64" s="512"/>
      <c r="AI64" s="512"/>
      <c r="AJ64" s="512"/>
      <c r="AK64" s="512"/>
      <c r="AL64" s="343"/>
      <c r="AM64" s="512"/>
      <c r="AN64" s="512"/>
      <c r="AO64" s="512"/>
      <c r="AP64" s="512"/>
      <c r="AQ64" s="512"/>
      <c r="AR64" s="343"/>
      <c r="AS64" s="512"/>
      <c r="AT64" s="512"/>
      <c r="AU64" s="512"/>
      <c r="AV64" s="512"/>
      <c r="AW64" s="525"/>
      <c r="AX64" s="566"/>
      <c r="AY64" s="510"/>
      <c r="AZ64" s="388"/>
      <c r="BA64" s="520"/>
      <c r="DU64" s="57"/>
      <c r="DV64" s="68" t="s">
        <v>250</v>
      </c>
      <c r="DW64" s="68" t="s">
        <v>251</v>
      </c>
      <c r="EL64" s="67" t="s">
        <v>250</v>
      </c>
      <c r="EM64" s="114" t="s">
        <v>252</v>
      </c>
      <c r="EN64" s="115"/>
    </row>
    <row r="65" spans="1:144" ht="11.25" customHeight="1" x14ac:dyDescent="0.15">
      <c r="A65" s="378"/>
      <c r="B65" s="342"/>
      <c r="C65" s="342"/>
      <c r="D65" s="342"/>
      <c r="E65" s="342"/>
      <c r="F65" s="342"/>
      <c r="G65" s="532" t="s">
        <v>253</v>
      </c>
      <c r="H65" s="383"/>
      <c r="I65" s="383"/>
      <c r="J65" s="383"/>
      <c r="K65" s="383"/>
      <c r="L65" s="384"/>
      <c r="M65" s="318" t="s">
        <v>254</v>
      </c>
      <c r="N65" s="318"/>
      <c r="O65" s="533" t="str">
        <f>LEFT(VLOOKUP("政令使用人",daisei,12,FALSE),3)</f>
        <v/>
      </c>
      <c r="P65" s="533"/>
      <c r="Q65" s="533"/>
      <c r="R65" s="55" t="s">
        <v>255</v>
      </c>
      <c r="S65" s="449" t="str">
        <f>RIGHT(VLOOKUP("政令使用人",daisei,12,FALSE),4)</f>
        <v/>
      </c>
      <c r="T65" s="449"/>
      <c r="U65" s="449"/>
      <c r="V65" s="449"/>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0"/>
      <c r="AY65" s="450"/>
      <c r="AZ65" s="450"/>
      <c r="BA65" s="451"/>
      <c r="DU65" s="57"/>
      <c r="DV65" s="68" t="s">
        <v>256</v>
      </c>
      <c r="DW65" s="68" t="s">
        <v>257</v>
      </c>
      <c r="EL65" s="67" t="s">
        <v>256</v>
      </c>
      <c r="EM65" s="114" t="s">
        <v>258</v>
      </c>
      <c r="EN65" s="115"/>
    </row>
    <row r="66" spans="1:144" ht="11.25" customHeight="1" x14ac:dyDescent="0.15">
      <c r="A66" s="378"/>
      <c r="B66" s="342"/>
      <c r="C66" s="342"/>
      <c r="D66" s="342"/>
      <c r="E66" s="342"/>
      <c r="F66" s="342"/>
      <c r="G66" s="382"/>
      <c r="H66" s="383"/>
      <c r="I66" s="383"/>
      <c r="J66" s="383"/>
      <c r="K66" s="383"/>
      <c r="L66" s="384"/>
      <c r="M66" s="439" t="str">
        <f>IF(ISBLANK(VLOOKUP("政令使用人",daisei,11,FALSE)),_xlfn.CONCAT(VLOOKUP("政令使用人",daisei,13,FALSE),VLOOKUP("政令使用人",daisei,14,FALSE),VLOOKUP("政令使用人",daisei,15,FALSE),VLOOKUP("政令使用人",daisei,16,FALSE),"　",VLOOKUP("政令使用人",daisei,17,FALSE)),VLOOKUP("政令使用人",daisei,18,FALSE))</f>
        <v>　</v>
      </c>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0"/>
      <c r="AY66" s="440"/>
      <c r="AZ66" s="440"/>
      <c r="BA66" s="441"/>
      <c r="DU66" s="57"/>
      <c r="DV66" s="68" t="s">
        <v>259</v>
      </c>
      <c r="DW66" s="68" t="s">
        <v>260</v>
      </c>
      <c r="EL66" s="67" t="s">
        <v>259</v>
      </c>
      <c r="EM66" s="114" t="s">
        <v>261</v>
      </c>
      <c r="EN66" s="115"/>
    </row>
    <row r="67" spans="1:144" ht="11.25" customHeight="1" x14ac:dyDescent="0.15">
      <c r="A67" s="367"/>
      <c r="B67" s="368"/>
      <c r="C67" s="368"/>
      <c r="D67" s="368"/>
      <c r="E67" s="368"/>
      <c r="F67" s="368"/>
      <c r="G67" s="395"/>
      <c r="H67" s="396"/>
      <c r="I67" s="396"/>
      <c r="J67" s="396"/>
      <c r="K67" s="396"/>
      <c r="L67" s="397"/>
      <c r="M67" s="442"/>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43"/>
      <c r="AX67" s="443"/>
      <c r="AY67" s="443"/>
      <c r="AZ67" s="443"/>
      <c r="BA67" s="444"/>
      <c r="DU67" s="57"/>
      <c r="DV67" s="68" t="s">
        <v>262</v>
      </c>
      <c r="DW67" s="68" t="s">
        <v>263</v>
      </c>
      <c r="EL67" s="67" t="s">
        <v>264</v>
      </c>
      <c r="EM67" s="114" t="s">
        <v>265</v>
      </c>
      <c r="EN67" s="115"/>
    </row>
    <row r="68" spans="1:144" ht="9" customHeight="1" x14ac:dyDescent="0.15">
      <c r="A68" s="465" t="s">
        <v>266</v>
      </c>
      <c r="B68" s="466"/>
      <c r="C68" s="466"/>
      <c r="D68" s="466"/>
      <c r="E68" s="466"/>
      <c r="F68" s="467"/>
      <c r="G68" s="490" t="s">
        <v>267</v>
      </c>
      <c r="H68" s="562"/>
      <c r="I68" s="562"/>
      <c r="J68" s="562"/>
      <c r="K68" s="562"/>
      <c r="L68" s="563"/>
      <c r="M68" s="496" t="str">
        <f>IF(ISBLANK(VLOOKUP("専任取引士1",sentori,4,FALSE)),"",VLOOKUP("専任取引士1",sentori,4,FALSE))</f>
        <v/>
      </c>
      <c r="N68" s="497"/>
      <c r="O68" s="497"/>
      <c r="P68" s="497"/>
      <c r="Q68" s="497"/>
      <c r="R68" s="497"/>
      <c r="S68" s="497"/>
      <c r="T68" s="497"/>
      <c r="U68" s="497"/>
      <c r="V68" s="497"/>
      <c r="W68" s="497"/>
      <c r="X68" s="497"/>
      <c r="Y68" s="497"/>
      <c r="Z68" s="497"/>
      <c r="AA68" s="497"/>
      <c r="AB68" s="497"/>
      <c r="AC68" s="498"/>
      <c r="AD68" s="502" t="s">
        <v>1073</v>
      </c>
      <c r="AE68" s="503"/>
      <c r="AF68" s="506" t="str">
        <f>IF(ISBLANK(VLOOKUP("専任取引士1",sentori,8,FALSE)),"",TEXT(VLOOKUP("専任取引士1",sentori,8,FALSE),"ggg"))</f>
        <v/>
      </c>
      <c r="AG68" s="507"/>
      <c r="AH68" s="507"/>
      <c r="AI68" s="507"/>
      <c r="AJ68" s="511" t="str">
        <f>IF(ISBLANK(VLOOKUP("専任取引士1",sentori,8,FALSE)),"",TEXT(VLOOKUP("専任取引士1",sentori,8,FALSE),"e"))</f>
        <v/>
      </c>
      <c r="AK68" s="511"/>
      <c r="AL68" s="511"/>
      <c r="AM68" s="511"/>
      <c r="AN68" s="342" t="s">
        <v>1074</v>
      </c>
      <c r="AO68" s="342"/>
      <c r="AP68" s="511" t="str">
        <f>IF(ISBLANK(VLOOKUP("専任取引士1",sentori,8,FALSE)),"",MONTH(VLOOKUP("専任取引士1",sentori,8,FALSE)))</f>
        <v/>
      </c>
      <c r="AQ68" s="511"/>
      <c r="AR68" s="391" t="s">
        <v>1075</v>
      </c>
      <c r="AS68" s="391"/>
      <c r="AT68" s="511" t="str">
        <f>IF(ISBLANK(VLOOKUP("専任取引士1",sentori,8,FALSE)),"",DAY(VLOOKUP("専任取引士1",sentori,8,FALSE)))</f>
        <v/>
      </c>
      <c r="AU68" s="511"/>
      <c r="AV68" s="391" t="s">
        <v>1076</v>
      </c>
      <c r="AW68" s="513"/>
      <c r="AX68" s="564" t="s">
        <v>1077</v>
      </c>
      <c r="AY68" s="506" t="str">
        <f>LEFT(VLOOKUP("専任取引士1",sentori,7,FALSE),1)</f>
        <v/>
      </c>
      <c r="AZ68" s="507"/>
      <c r="BA68" s="518"/>
      <c r="DU68" s="57"/>
      <c r="DV68" s="68" t="s">
        <v>268</v>
      </c>
      <c r="DW68" s="68" t="s">
        <v>269</v>
      </c>
      <c r="EL68" s="67" t="s">
        <v>262</v>
      </c>
      <c r="EM68" s="114" t="s">
        <v>270</v>
      </c>
      <c r="EN68" s="115"/>
    </row>
    <row r="69" spans="1:144" ht="9" customHeight="1" x14ac:dyDescent="0.15">
      <c r="A69" s="468"/>
      <c r="B69" s="469"/>
      <c r="C69" s="469"/>
      <c r="D69" s="469"/>
      <c r="E69" s="469"/>
      <c r="F69" s="470"/>
      <c r="G69" s="409"/>
      <c r="H69" s="343"/>
      <c r="I69" s="343"/>
      <c r="J69" s="343"/>
      <c r="K69" s="343"/>
      <c r="L69" s="435"/>
      <c r="M69" s="499"/>
      <c r="N69" s="500"/>
      <c r="O69" s="500"/>
      <c r="P69" s="500"/>
      <c r="Q69" s="500"/>
      <c r="R69" s="500"/>
      <c r="S69" s="500"/>
      <c r="T69" s="500"/>
      <c r="U69" s="500"/>
      <c r="V69" s="500"/>
      <c r="W69" s="500"/>
      <c r="X69" s="500"/>
      <c r="Y69" s="500"/>
      <c r="Z69" s="500"/>
      <c r="AA69" s="500"/>
      <c r="AB69" s="500"/>
      <c r="AC69" s="501"/>
      <c r="AD69" s="310"/>
      <c r="AE69" s="504"/>
      <c r="AF69" s="508"/>
      <c r="AG69" s="509"/>
      <c r="AH69" s="509"/>
      <c r="AI69" s="509"/>
      <c r="AJ69" s="457"/>
      <c r="AK69" s="457"/>
      <c r="AL69" s="457"/>
      <c r="AM69" s="457"/>
      <c r="AN69" s="342"/>
      <c r="AO69" s="342"/>
      <c r="AP69" s="457"/>
      <c r="AQ69" s="457"/>
      <c r="AR69" s="342"/>
      <c r="AS69" s="342"/>
      <c r="AT69" s="457"/>
      <c r="AU69" s="457"/>
      <c r="AV69" s="342"/>
      <c r="AW69" s="406"/>
      <c r="AX69" s="565"/>
      <c r="AY69" s="508"/>
      <c r="AZ69" s="509"/>
      <c r="BA69" s="519"/>
      <c r="DU69" s="57"/>
      <c r="DV69" s="68" t="s">
        <v>271</v>
      </c>
      <c r="DW69" s="68" t="s">
        <v>272</v>
      </c>
      <c r="EL69" s="67" t="s">
        <v>268</v>
      </c>
      <c r="EM69" s="114" t="s">
        <v>273</v>
      </c>
      <c r="EN69" s="115"/>
    </row>
    <row r="70" spans="1:144" ht="11.25" customHeight="1" x14ac:dyDescent="0.15">
      <c r="A70" s="468"/>
      <c r="B70" s="469"/>
      <c r="C70" s="469"/>
      <c r="D70" s="469"/>
      <c r="E70" s="469"/>
      <c r="F70" s="470"/>
      <c r="G70" s="382" t="s">
        <v>274</v>
      </c>
      <c r="H70" s="383"/>
      <c r="I70" s="383"/>
      <c r="J70" s="383"/>
      <c r="K70" s="383"/>
      <c r="L70" s="384"/>
      <c r="M70" s="521" t="str">
        <f>IF(ISBLANK(VLOOKUP("専任取引士1",sentori,3,FALSE)),"",VLOOKUP("専任取引士1",sentori,3,FALSE))</f>
        <v/>
      </c>
      <c r="N70" s="521"/>
      <c r="O70" s="521"/>
      <c r="P70" s="521"/>
      <c r="Q70" s="521"/>
      <c r="R70" s="521"/>
      <c r="S70" s="521"/>
      <c r="T70" s="521"/>
      <c r="U70" s="521"/>
      <c r="V70" s="521"/>
      <c r="W70" s="521"/>
      <c r="X70" s="521"/>
      <c r="Y70" s="521"/>
      <c r="Z70" s="521"/>
      <c r="AA70" s="521"/>
      <c r="AB70" s="521"/>
      <c r="AC70" s="522"/>
      <c r="AD70" s="312"/>
      <c r="AE70" s="505"/>
      <c r="AF70" s="510"/>
      <c r="AG70" s="388"/>
      <c r="AH70" s="388"/>
      <c r="AI70" s="388"/>
      <c r="AJ70" s="512"/>
      <c r="AK70" s="512"/>
      <c r="AL70" s="512"/>
      <c r="AM70" s="512"/>
      <c r="AN70" s="342"/>
      <c r="AO70" s="342"/>
      <c r="AP70" s="512"/>
      <c r="AQ70" s="512"/>
      <c r="AR70" s="343"/>
      <c r="AS70" s="343"/>
      <c r="AT70" s="512"/>
      <c r="AU70" s="512"/>
      <c r="AV70" s="343"/>
      <c r="AW70" s="514"/>
      <c r="AX70" s="565"/>
      <c r="AY70" s="508"/>
      <c r="AZ70" s="509"/>
      <c r="BA70" s="519"/>
      <c r="DU70" s="57"/>
      <c r="DV70" s="68" t="s">
        <v>275</v>
      </c>
      <c r="DW70" s="68" t="s">
        <v>276</v>
      </c>
      <c r="EL70" s="67" t="s">
        <v>271</v>
      </c>
      <c r="EM70" s="114" t="s">
        <v>277</v>
      </c>
      <c r="EN70" s="115"/>
    </row>
    <row r="71" spans="1:144" ht="11.25" customHeight="1" x14ac:dyDescent="0.15">
      <c r="A71" s="468"/>
      <c r="B71" s="469"/>
      <c r="C71" s="469"/>
      <c r="D71" s="469"/>
      <c r="E71" s="469"/>
      <c r="F71" s="470"/>
      <c r="G71" s="382"/>
      <c r="H71" s="383"/>
      <c r="I71" s="383"/>
      <c r="J71" s="383"/>
      <c r="K71" s="383"/>
      <c r="L71" s="384"/>
      <c r="M71" s="521"/>
      <c r="N71" s="521"/>
      <c r="O71" s="521"/>
      <c r="P71" s="521"/>
      <c r="Q71" s="521"/>
      <c r="R71" s="521"/>
      <c r="S71" s="521"/>
      <c r="T71" s="521"/>
      <c r="U71" s="521"/>
      <c r="V71" s="521"/>
      <c r="W71" s="521"/>
      <c r="X71" s="521"/>
      <c r="Y71" s="521"/>
      <c r="Z71" s="521"/>
      <c r="AA71" s="521"/>
      <c r="AB71" s="521"/>
      <c r="AC71" s="522"/>
      <c r="AD71" s="407" t="s">
        <v>944</v>
      </c>
      <c r="AE71" s="341"/>
      <c r="AF71" s="405"/>
      <c r="AG71" s="457" t="str">
        <f>IF(ISBLANK(VLOOKUP("専任取引士1",sentori,19,FALSE)),"",LEFT(VLOOKUP("専任取引士1",sentori,19,FALSE),FIND("-",VLOOKUP("専任取引士1",sentori,19,FALSE))-1))</f>
        <v/>
      </c>
      <c r="AH71" s="457"/>
      <c r="AI71" s="457"/>
      <c r="AJ71" s="455"/>
      <c r="AK71" s="455"/>
      <c r="AL71" s="341" t="s">
        <v>942</v>
      </c>
      <c r="AM71" s="455" t="str">
        <f>IF(ISBLANK(VLOOKUP("専任取引士1",sentori,19,FALSE)),"",LEFT(RIGHT(VLOOKUP("専任取引士1",sentori,19,FALSE),LEN(VLOOKUP("専任取引士1",sentori,19,FALSE))-FIND("-",VLOOKUP("専任取引士1",sentori,19,FALSE))),FIND("-",RIGHT(VLOOKUP("専任取引士1",sentori,19,FALSE),LEN(VLOOKUP("専任取引士1",sentori,19,FALSE))-FIND("-",VLOOKUP("専任取引士1",sentori,19,FALSE))))-1))</f>
        <v/>
      </c>
      <c r="AN71" s="455"/>
      <c r="AO71" s="455"/>
      <c r="AP71" s="455"/>
      <c r="AQ71" s="455"/>
      <c r="AR71" s="341" t="s">
        <v>943</v>
      </c>
      <c r="AS71" s="455" t="str">
        <f>IF(ISBLANK(VLOOKUP("専任取引士1",sentori,19,FALSE)),"",RIGHT(RIGHT(VLOOKUP("専任取引士1",sentori,19,FALSE),LEN(VLOOKUP("専任取引士1",sentori,19,FALSE))-FIND("-",VLOOKUP("専任取引士1",sentori,19,FALSE))),LEN(RIGHT(VLOOKUP("専任取引士1",sentori,19,FALSE),LEN(VLOOKUP("専任取引士1",sentori,19,FALSE))-FIND("-",VLOOKUP("専任取引士1",sentori,19,FALSE))))-FIND("-",RIGHT(VLOOKUP("専任取引士1",sentori,19,FALSE),LEN(VLOOKUP("専任取引士1",sentori,19,FALSE))-FIND("-",VLOOKUP("専任取引士1",sentori,19,FALSE))))))</f>
        <v/>
      </c>
      <c r="AT71" s="455"/>
      <c r="AU71" s="455"/>
      <c r="AV71" s="455"/>
      <c r="AW71" s="460"/>
      <c r="AX71" s="565"/>
      <c r="AY71" s="508"/>
      <c r="AZ71" s="509"/>
      <c r="BA71" s="519"/>
      <c r="DU71" s="57"/>
      <c r="DV71" s="68" t="s">
        <v>278</v>
      </c>
      <c r="DW71" s="68" t="s">
        <v>279</v>
      </c>
      <c r="EL71" s="67" t="s">
        <v>275</v>
      </c>
      <c r="EM71" s="114" t="s">
        <v>280</v>
      </c>
      <c r="EN71" s="115"/>
    </row>
    <row r="72" spans="1:144" ht="11.25" customHeight="1" x14ac:dyDescent="0.15">
      <c r="A72" s="468"/>
      <c r="B72" s="469"/>
      <c r="C72" s="469"/>
      <c r="D72" s="469"/>
      <c r="E72" s="469"/>
      <c r="F72" s="470"/>
      <c r="G72" s="382"/>
      <c r="H72" s="383"/>
      <c r="I72" s="383"/>
      <c r="J72" s="383"/>
      <c r="K72" s="383"/>
      <c r="L72" s="384"/>
      <c r="M72" s="523"/>
      <c r="N72" s="523"/>
      <c r="O72" s="523"/>
      <c r="P72" s="523"/>
      <c r="Q72" s="523"/>
      <c r="R72" s="523"/>
      <c r="S72" s="523"/>
      <c r="T72" s="523"/>
      <c r="U72" s="523"/>
      <c r="V72" s="523"/>
      <c r="W72" s="523"/>
      <c r="X72" s="523"/>
      <c r="Y72" s="523"/>
      <c r="Z72" s="523"/>
      <c r="AA72" s="523"/>
      <c r="AB72" s="523"/>
      <c r="AC72" s="524"/>
      <c r="AD72" s="409"/>
      <c r="AE72" s="343"/>
      <c r="AF72" s="514"/>
      <c r="AG72" s="512"/>
      <c r="AH72" s="512"/>
      <c r="AI72" s="512"/>
      <c r="AJ72" s="512"/>
      <c r="AK72" s="512"/>
      <c r="AL72" s="343"/>
      <c r="AM72" s="512"/>
      <c r="AN72" s="512"/>
      <c r="AO72" s="512"/>
      <c r="AP72" s="512"/>
      <c r="AQ72" s="512"/>
      <c r="AR72" s="343"/>
      <c r="AS72" s="512"/>
      <c r="AT72" s="512"/>
      <c r="AU72" s="512"/>
      <c r="AV72" s="512"/>
      <c r="AW72" s="525"/>
      <c r="AX72" s="566"/>
      <c r="AY72" s="510"/>
      <c r="AZ72" s="388"/>
      <c r="BA72" s="520"/>
      <c r="DU72" s="57"/>
      <c r="DV72" s="68" t="s">
        <v>281</v>
      </c>
      <c r="DW72" s="68" t="s">
        <v>282</v>
      </c>
      <c r="EL72" s="67" t="s">
        <v>278</v>
      </c>
      <c r="EM72" s="114" t="s">
        <v>283</v>
      </c>
      <c r="EN72" s="115"/>
    </row>
    <row r="73" spans="1:144" ht="11.25" customHeight="1" x14ac:dyDescent="0.15">
      <c r="A73" s="468"/>
      <c r="B73" s="469"/>
      <c r="C73" s="469"/>
      <c r="D73" s="469"/>
      <c r="E73" s="469"/>
      <c r="F73" s="470"/>
      <c r="G73" s="532" t="s">
        <v>284</v>
      </c>
      <c r="H73" s="383"/>
      <c r="I73" s="383"/>
      <c r="J73" s="383"/>
      <c r="K73" s="383"/>
      <c r="L73" s="384"/>
      <c r="M73" s="448" t="s">
        <v>1078</v>
      </c>
      <c r="N73" s="317"/>
      <c r="O73" s="533" t="str">
        <f>LEFT(VLOOKUP("専任取引士1",sentori,12,FALSE),3)</f>
        <v/>
      </c>
      <c r="P73" s="533"/>
      <c r="Q73" s="533"/>
      <c r="R73" s="53" t="s">
        <v>835</v>
      </c>
      <c r="S73" s="449" t="str">
        <f>RIGHT(VLOOKUP("専任取引士1",sentori,12,FALSE),4)</f>
        <v/>
      </c>
      <c r="T73" s="449"/>
      <c r="U73" s="449"/>
      <c r="V73" s="449"/>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450"/>
      <c r="BA73" s="451"/>
      <c r="DU73" s="57"/>
      <c r="DV73" s="68" t="s">
        <v>285</v>
      </c>
      <c r="DW73" s="68" t="s">
        <v>286</v>
      </c>
      <c r="EL73" s="67" t="s">
        <v>281</v>
      </c>
      <c r="EM73" s="114" t="s">
        <v>287</v>
      </c>
      <c r="EN73" s="115"/>
    </row>
    <row r="74" spans="1:144" ht="11.25" customHeight="1" x14ac:dyDescent="0.15">
      <c r="A74" s="468"/>
      <c r="B74" s="469"/>
      <c r="C74" s="469"/>
      <c r="D74" s="469"/>
      <c r="E74" s="469"/>
      <c r="F74" s="470"/>
      <c r="G74" s="382"/>
      <c r="H74" s="383"/>
      <c r="I74" s="383"/>
      <c r="J74" s="383"/>
      <c r="K74" s="383"/>
      <c r="L74" s="384"/>
      <c r="M74" s="439" t="str">
        <f>IF(ISBLANK(VLOOKUP("専任取引士1",sentori,11,FALSE)),_xlfn.CONCAT(VLOOKUP("専任取引士1",sentori,13,FALSE),VLOOKUP("専任取引士1",sentori,14,FALSE),VLOOKUP("専任取引士1",sentori,15,FALSE),VLOOKUP("専任取引士1",sentori,16,FALSE),"　",VLOOKUP("専任取引士1",sentori,17,FALSE)),VLOOKUP("専任取引士1",sentori,18,FALSE))</f>
        <v>　</v>
      </c>
      <c r="N74" s="440"/>
      <c r="O74" s="440"/>
      <c r="P74" s="440"/>
      <c r="Q74" s="440"/>
      <c r="R74" s="440"/>
      <c r="S74" s="440"/>
      <c r="T74" s="440"/>
      <c r="U74" s="440"/>
      <c r="V74" s="440"/>
      <c r="W74" s="440"/>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0"/>
      <c r="AY74" s="440"/>
      <c r="AZ74" s="440"/>
      <c r="BA74" s="441"/>
      <c r="DU74" s="57"/>
      <c r="DV74" s="68" t="s">
        <v>288</v>
      </c>
      <c r="DW74" s="68" t="s">
        <v>289</v>
      </c>
      <c r="EL74" s="67" t="s">
        <v>285</v>
      </c>
      <c r="EM74" s="114" t="s">
        <v>290</v>
      </c>
      <c r="EN74" s="115"/>
    </row>
    <row r="75" spans="1:144" ht="11.25" customHeight="1" x14ac:dyDescent="0.15">
      <c r="A75" s="468"/>
      <c r="B75" s="469"/>
      <c r="C75" s="469"/>
      <c r="D75" s="469"/>
      <c r="E75" s="469"/>
      <c r="F75" s="470"/>
      <c r="G75" s="382"/>
      <c r="H75" s="383"/>
      <c r="I75" s="383"/>
      <c r="J75" s="383"/>
      <c r="K75" s="383"/>
      <c r="L75" s="384"/>
      <c r="M75" s="442"/>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43"/>
      <c r="AX75" s="443"/>
      <c r="AY75" s="443"/>
      <c r="AZ75" s="443"/>
      <c r="BA75" s="444"/>
      <c r="DU75" s="57"/>
      <c r="DV75" s="68" t="s">
        <v>291</v>
      </c>
      <c r="DW75" s="68" t="s">
        <v>292</v>
      </c>
      <c r="EL75" s="67" t="s">
        <v>288</v>
      </c>
      <c r="EM75" s="114" t="s">
        <v>293</v>
      </c>
      <c r="EN75" s="115"/>
    </row>
    <row r="76" spans="1:144" ht="11.25" customHeight="1" x14ac:dyDescent="0.15">
      <c r="A76" s="468"/>
      <c r="B76" s="469"/>
      <c r="C76" s="469"/>
      <c r="D76" s="469"/>
      <c r="E76" s="469"/>
      <c r="F76" s="470"/>
      <c r="G76" s="409" t="s">
        <v>294</v>
      </c>
      <c r="H76" s="343"/>
      <c r="I76" s="343"/>
      <c r="J76" s="343"/>
      <c r="K76" s="343"/>
      <c r="L76" s="435"/>
      <c r="M76" s="342" t="s">
        <v>295</v>
      </c>
      <c r="N76" s="509" t="str">
        <f>IF(ISBLANK(VLOOKUP("専任取引士1",sentori,20,FALSE)),"",VLOOKUP("専任取引士1",sentori,20,FALSE))</f>
        <v/>
      </c>
      <c r="O76" s="509"/>
      <c r="P76" s="509"/>
      <c r="Q76" s="509"/>
      <c r="R76" s="509"/>
      <c r="S76" s="509"/>
      <c r="T76" s="509"/>
      <c r="U76" s="342" t="s">
        <v>296</v>
      </c>
      <c r="V76" s="342" t="s">
        <v>297</v>
      </c>
      <c r="W76" s="342"/>
      <c r="X76" s="457" t="str">
        <f>IF(ISBLANK(VLOOKUP("専任取引士1",sentori,21,FALSE)),"",VLOOKUP("専任取引士1",sentori,21,FALSE))</f>
        <v/>
      </c>
      <c r="Y76" s="457"/>
      <c r="Z76" s="457"/>
      <c r="AA76" s="457"/>
      <c r="AB76" s="457"/>
      <c r="AC76" s="457"/>
      <c r="AD76" s="457"/>
      <c r="AE76" s="457"/>
      <c r="AF76" s="342" t="s">
        <v>298</v>
      </c>
      <c r="AG76" s="406"/>
      <c r="AH76" s="579" t="s">
        <v>299</v>
      </c>
      <c r="AI76" s="579"/>
      <c r="AJ76" s="579"/>
      <c r="AK76" s="579"/>
      <c r="AL76" s="579"/>
      <c r="AM76" s="508" t="str">
        <f>IF(ISBLANK(VLOOKUP("専任取引士1",sentori,22,FALSE)),"",TEXT(VLOOKUP("専任取引士1",sentori,22,FALSE),"ggg"))</f>
        <v/>
      </c>
      <c r="AN76" s="509"/>
      <c r="AO76" s="509"/>
      <c r="AP76" s="457" t="str">
        <f>IF(ISBLANK(VLOOKUP("専任取引士1",sentori,22,FALSE)),"",TEXT(VLOOKUP("専任取引士1",sentori,22,FALSE),"e"))</f>
        <v/>
      </c>
      <c r="AQ76" s="457"/>
      <c r="AR76" s="342" t="s">
        <v>300</v>
      </c>
      <c r="AS76" s="342"/>
      <c r="AT76" s="457" t="str">
        <f>IF(ISBLANK(VLOOKUP("専任取引士1",sentori,22,FALSE)),"",MONTH(VLOOKUP("専任取引士1",sentori,22,FALSE)))</f>
        <v/>
      </c>
      <c r="AU76" s="457"/>
      <c r="AV76" s="342" t="s">
        <v>301</v>
      </c>
      <c r="AW76" s="342"/>
      <c r="AX76" s="457" t="str">
        <f>IF(ISBLANK(VLOOKUP("専任取引士1",sentori,22,FALSE)),"",DAY(VLOOKUP("専任取引士1",sentori,22,FALSE)))</f>
        <v/>
      </c>
      <c r="AY76" s="457"/>
      <c r="AZ76" s="342" t="s">
        <v>302</v>
      </c>
      <c r="BA76" s="393"/>
      <c r="DU76" s="57"/>
      <c r="DV76" s="68" t="s">
        <v>303</v>
      </c>
      <c r="DW76" s="68" t="s">
        <v>304</v>
      </c>
      <c r="EL76" s="67" t="s">
        <v>305</v>
      </c>
      <c r="EM76" s="114" t="s">
        <v>306</v>
      </c>
      <c r="EN76" s="115"/>
    </row>
    <row r="77" spans="1:144" ht="11.25" customHeight="1" thickBot="1" x14ac:dyDescent="0.2">
      <c r="A77" s="583"/>
      <c r="B77" s="584"/>
      <c r="C77" s="584"/>
      <c r="D77" s="584"/>
      <c r="E77" s="584"/>
      <c r="F77" s="585"/>
      <c r="G77" s="382"/>
      <c r="H77" s="383"/>
      <c r="I77" s="383"/>
      <c r="J77" s="383"/>
      <c r="K77" s="383"/>
      <c r="L77" s="384"/>
      <c r="M77" s="343"/>
      <c r="N77" s="388"/>
      <c r="O77" s="388"/>
      <c r="P77" s="388"/>
      <c r="Q77" s="388"/>
      <c r="R77" s="388"/>
      <c r="S77" s="388"/>
      <c r="T77" s="388"/>
      <c r="U77" s="343"/>
      <c r="V77" s="343"/>
      <c r="W77" s="343"/>
      <c r="X77" s="512"/>
      <c r="Y77" s="512"/>
      <c r="Z77" s="512"/>
      <c r="AA77" s="512"/>
      <c r="AB77" s="512"/>
      <c r="AC77" s="512"/>
      <c r="AD77" s="512"/>
      <c r="AE77" s="512"/>
      <c r="AF77" s="343"/>
      <c r="AG77" s="514"/>
      <c r="AH77" s="580"/>
      <c r="AI77" s="580"/>
      <c r="AJ77" s="580"/>
      <c r="AK77" s="580"/>
      <c r="AL77" s="580"/>
      <c r="AM77" s="581"/>
      <c r="AN77" s="582"/>
      <c r="AO77" s="582"/>
      <c r="AP77" s="586"/>
      <c r="AQ77" s="586"/>
      <c r="AR77" s="343"/>
      <c r="AS77" s="343"/>
      <c r="AT77" s="512"/>
      <c r="AU77" s="512"/>
      <c r="AV77" s="343"/>
      <c r="AW77" s="343"/>
      <c r="AX77" s="512"/>
      <c r="AY77" s="512"/>
      <c r="AZ77" s="343"/>
      <c r="BA77" s="394"/>
      <c r="DU77" s="57"/>
      <c r="DV77" s="68" t="s">
        <v>307</v>
      </c>
      <c r="DW77" s="68" t="s">
        <v>308</v>
      </c>
      <c r="EL77" s="67" t="s">
        <v>291</v>
      </c>
      <c r="EM77" s="114" t="s">
        <v>309</v>
      </c>
      <c r="EN77" s="115"/>
    </row>
    <row r="78" spans="1:144" customFormat="1" ht="11.25" customHeight="1" x14ac:dyDescent="0.15">
      <c r="A78" s="489" t="s">
        <v>310</v>
      </c>
      <c r="B78" s="391"/>
      <c r="C78" s="391"/>
      <c r="D78" s="391"/>
      <c r="E78" s="391"/>
      <c r="F78" s="391"/>
      <c r="G78" s="391"/>
      <c r="H78" s="391"/>
      <c r="I78" s="391"/>
      <c r="J78" s="391"/>
      <c r="K78" s="391"/>
      <c r="L78" s="567"/>
      <c r="M78" s="571">
        <f>branch_count</f>
        <v>0</v>
      </c>
      <c r="N78" s="572"/>
      <c r="O78" s="572"/>
      <c r="P78" s="572"/>
      <c r="Q78" s="572"/>
      <c r="R78" s="572"/>
      <c r="S78" s="572"/>
      <c r="T78" s="575" t="s">
        <v>311</v>
      </c>
      <c r="U78" s="575"/>
      <c r="V78" s="575"/>
      <c r="W78" s="576"/>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DU78" s="57"/>
      <c r="DV78" s="68" t="s">
        <v>312</v>
      </c>
      <c r="DW78" s="68" t="s">
        <v>313</v>
      </c>
      <c r="EL78" s="67" t="s">
        <v>303</v>
      </c>
      <c r="EM78" s="114" t="s">
        <v>314</v>
      </c>
      <c r="EN78" s="115"/>
    </row>
    <row r="79" spans="1:144" ht="11.25" customHeight="1" thickBot="1" x14ac:dyDescent="0.2">
      <c r="A79" s="568"/>
      <c r="B79" s="569"/>
      <c r="C79" s="569"/>
      <c r="D79" s="569"/>
      <c r="E79" s="569"/>
      <c r="F79" s="569"/>
      <c r="G79" s="569"/>
      <c r="H79" s="569"/>
      <c r="I79" s="569"/>
      <c r="J79" s="569"/>
      <c r="K79" s="569"/>
      <c r="L79" s="570"/>
      <c r="M79" s="573"/>
      <c r="N79" s="574"/>
      <c r="O79" s="574"/>
      <c r="P79" s="574"/>
      <c r="Q79" s="574"/>
      <c r="R79" s="574"/>
      <c r="S79" s="574"/>
      <c r="T79" s="362"/>
      <c r="U79" s="362"/>
      <c r="V79" s="362"/>
      <c r="W79" s="363"/>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DU79" s="57"/>
      <c r="DV79" s="68" t="s">
        <v>315</v>
      </c>
      <c r="DW79" s="68" t="s">
        <v>316</v>
      </c>
      <c r="EL79" s="67" t="s">
        <v>307</v>
      </c>
      <c r="EM79" s="114" t="s">
        <v>317</v>
      </c>
      <c r="EN79" s="115"/>
    </row>
    <row r="80" spans="1:144" ht="11.25" customHeight="1" x14ac:dyDescent="0.15">
      <c r="A80" s="577"/>
      <c r="B80" s="577"/>
      <c r="C80" s="577"/>
      <c r="D80" s="577"/>
      <c r="E80" s="577"/>
      <c r="F80" s="577"/>
      <c r="G80" s="577"/>
      <c r="H80" s="577"/>
      <c r="I80" s="577"/>
      <c r="J80" s="577"/>
      <c r="K80" s="577"/>
      <c r="L80" s="577"/>
      <c r="M80" s="577"/>
      <c r="N80" s="577"/>
      <c r="O80" s="577"/>
      <c r="P80" s="577"/>
      <c r="Q80" s="577"/>
      <c r="R80" s="577"/>
      <c r="S80" s="577"/>
      <c r="T80" s="577"/>
      <c r="U80" s="577"/>
      <c r="V80" s="577"/>
      <c r="W80" s="577"/>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DU80" s="57"/>
      <c r="DV80" s="68" t="s">
        <v>318</v>
      </c>
      <c r="DW80" s="68" t="s">
        <v>319</v>
      </c>
      <c r="EL80" s="67" t="s">
        <v>312</v>
      </c>
      <c r="EM80" s="114" t="s">
        <v>320</v>
      </c>
      <c r="EN80" s="115"/>
    </row>
    <row r="81" spans="1:144" ht="11.25" customHeight="1" x14ac:dyDescent="0.15">
      <c r="A81" s="407" t="s">
        <v>321</v>
      </c>
      <c r="B81" s="458"/>
      <c r="C81" s="458"/>
      <c r="D81" s="458"/>
      <c r="E81" s="458"/>
      <c r="F81" s="458"/>
      <c r="G81" s="458"/>
      <c r="H81" s="458"/>
      <c r="I81" s="589"/>
      <c r="J81" s="407" t="s">
        <v>322</v>
      </c>
      <c r="K81" s="595"/>
      <c r="L81" s="597" t="s">
        <v>323</v>
      </c>
      <c r="M81" s="597"/>
      <c r="N81" s="597"/>
      <c r="O81" s="597"/>
      <c r="P81" s="597"/>
      <c r="Q81" s="597"/>
      <c r="R81" s="597"/>
      <c r="S81" s="597"/>
      <c r="T81" s="597"/>
      <c r="U81" s="597"/>
      <c r="V81" s="407" t="s">
        <v>324</v>
      </c>
      <c r="W81" s="595"/>
      <c r="X81" s="597" t="s">
        <v>325</v>
      </c>
      <c r="Y81" s="597"/>
      <c r="Z81" s="597"/>
      <c r="AA81" s="597"/>
      <c r="AB81" s="597"/>
      <c r="AC81" s="597"/>
      <c r="AD81" s="597"/>
      <c r="AE81" s="597"/>
      <c r="AF81" s="597"/>
      <c r="AG81" s="597"/>
      <c r="AH81" s="597" t="s">
        <v>326</v>
      </c>
      <c r="AI81" s="597"/>
      <c r="AJ81" s="597"/>
      <c r="AK81" s="597"/>
      <c r="AL81" s="597"/>
      <c r="AM81" s="597"/>
      <c r="AN81" s="597"/>
      <c r="AO81" s="597"/>
      <c r="AP81" s="597"/>
      <c r="AQ81" s="597"/>
      <c r="AR81" s="597" t="s">
        <v>327</v>
      </c>
      <c r="AS81" s="597"/>
      <c r="AT81" s="597"/>
      <c r="AU81" s="597"/>
      <c r="AV81" s="597"/>
      <c r="AW81" s="597"/>
      <c r="AX81" s="597"/>
      <c r="AY81" s="597"/>
      <c r="AZ81" s="597"/>
      <c r="BA81" s="597"/>
      <c r="DU81" s="57"/>
      <c r="DV81" s="68" t="s">
        <v>328</v>
      </c>
      <c r="DW81" s="68" t="s">
        <v>329</v>
      </c>
      <c r="EL81" s="67" t="s">
        <v>315</v>
      </c>
      <c r="EM81" s="114" t="s">
        <v>330</v>
      </c>
      <c r="EN81" s="115"/>
    </row>
    <row r="82" spans="1:144" ht="21.75" customHeight="1" x14ac:dyDescent="0.15">
      <c r="A82" s="592"/>
      <c r="B82" s="593"/>
      <c r="C82" s="593"/>
      <c r="D82" s="593"/>
      <c r="E82" s="593"/>
      <c r="F82" s="593"/>
      <c r="G82" s="593"/>
      <c r="H82" s="593"/>
      <c r="I82" s="594"/>
      <c r="J82" s="493"/>
      <c r="K82" s="596"/>
      <c r="L82" s="536"/>
      <c r="M82" s="536"/>
      <c r="N82" s="536"/>
      <c r="O82" s="536"/>
      <c r="P82" s="536"/>
      <c r="Q82" s="536"/>
      <c r="R82" s="536"/>
      <c r="S82" s="536"/>
      <c r="T82" s="536"/>
      <c r="U82" s="536"/>
      <c r="V82" s="493"/>
      <c r="W82" s="596"/>
      <c r="X82" s="536"/>
      <c r="Y82" s="536"/>
      <c r="Z82" s="536"/>
      <c r="AA82" s="536"/>
      <c r="AB82" s="536"/>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6"/>
      <c r="AY82" s="536"/>
      <c r="AZ82" s="536"/>
      <c r="BA82" s="536"/>
      <c r="DU82" s="57"/>
      <c r="DV82" s="68" t="s">
        <v>331</v>
      </c>
      <c r="DW82" s="68" t="s">
        <v>332</v>
      </c>
      <c r="EL82" s="67" t="s">
        <v>318</v>
      </c>
      <c r="EM82" s="114" t="s">
        <v>333</v>
      </c>
      <c r="EN82" s="115"/>
    </row>
    <row r="83" spans="1:144" ht="11.25" customHeight="1" x14ac:dyDescent="0.15">
      <c r="A83" s="353"/>
      <c r="B83" s="353"/>
      <c r="C83" s="353"/>
      <c r="D83" s="353"/>
      <c r="E83" s="353"/>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DU83" s="57"/>
      <c r="DV83" s="68" t="s">
        <v>334</v>
      </c>
      <c r="DW83" s="68" t="s">
        <v>335</v>
      </c>
      <c r="EL83" s="67" t="s">
        <v>328</v>
      </c>
      <c r="EM83" s="114" t="s">
        <v>336</v>
      </c>
      <c r="EN83" s="115"/>
    </row>
    <row r="84" spans="1:144" ht="11.25" customHeight="1" x14ac:dyDescent="0.15">
      <c r="A84" s="31" t="s">
        <v>337</v>
      </c>
      <c r="B84" s="17"/>
      <c r="C84" s="17"/>
      <c r="D84" s="17"/>
      <c r="E84" s="17"/>
      <c r="F84" s="587" t="s">
        <v>338</v>
      </c>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7"/>
      <c r="AL84" s="587"/>
      <c r="AM84" s="587"/>
      <c r="AN84" s="587"/>
      <c r="AO84" s="131"/>
      <c r="AP84" s="588"/>
      <c r="AQ84" s="458"/>
      <c r="AR84" s="458"/>
      <c r="AS84" s="589"/>
      <c r="AT84" s="588"/>
      <c r="AU84" s="458"/>
      <c r="AV84" s="458"/>
      <c r="AW84" s="589"/>
      <c r="AX84" s="588"/>
      <c r="AY84" s="458"/>
      <c r="AZ84" s="458"/>
      <c r="BA84" s="589"/>
      <c r="DU84" s="57"/>
      <c r="DV84" s="68" t="s">
        <v>339</v>
      </c>
      <c r="DW84" s="68" t="s">
        <v>340</v>
      </c>
      <c r="EL84" s="67" t="s">
        <v>331</v>
      </c>
      <c r="EM84" s="114" t="s">
        <v>341</v>
      </c>
      <c r="EN84" s="115"/>
    </row>
    <row r="85" spans="1:144" ht="11.25" customHeight="1" x14ac:dyDescent="0.15">
      <c r="A85" s="132"/>
      <c r="B85" s="132"/>
      <c r="C85" s="132"/>
      <c r="D85" s="132"/>
      <c r="E85" s="132"/>
      <c r="F85" s="587"/>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7"/>
      <c r="AL85" s="587"/>
      <c r="AM85" s="587"/>
      <c r="AN85" s="587"/>
      <c r="AO85" s="131"/>
      <c r="AP85" s="590"/>
      <c r="AQ85" s="459"/>
      <c r="AR85" s="459"/>
      <c r="AS85" s="591"/>
      <c r="AT85" s="590"/>
      <c r="AU85" s="459"/>
      <c r="AV85" s="459"/>
      <c r="AW85" s="591"/>
      <c r="AX85" s="590"/>
      <c r="AY85" s="459"/>
      <c r="AZ85" s="459"/>
      <c r="BA85" s="591"/>
      <c r="DU85" s="57"/>
      <c r="DV85" s="68" t="s">
        <v>342</v>
      </c>
      <c r="DW85" s="68" t="s">
        <v>343</v>
      </c>
      <c r="EL85" s="67" t="s">
        <v>334</v>
      </c>
      <c r="EM85" s="114" t="s">
        <v>344</v>
      </c>
      <c r="EN85" s="115"/>
    </row>
    <row r="86" spans="1:144" ht="11.25" customHeight="1" x14ac:dyDescent="0.15">
      <c r="A86" s="132"/>
      <c r="B86" s="132"/>
      <c r="C86" s="132"/>
      <c r="D86" s="132"/>
      <c r="E86" s="132"/>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7"/>
      <c r="AL86" s="587"/>
      <c r="AM86" s="587"/>
      <c r="AN86" s="587"/>
      <c r="AO86" s="131"/>
      <c r="AP86" s="592"/>
      <c r="AQ86" s="593"/>
      <c r="AR86" s="593"/>
      <c r="AS86" s="594"/>
      <c r="AT86" s="592"/>
      <c r="AU86" s="593"/>
      <c r="AV86" s="593"/>
      <c r="AW86" s="594"/>
      <c r="AX86" s="592"/>
      <c r="AY86" s="593"/>
      <c r="AZ86" s="593"/>
      <c r="BA86" s="594"/>
      <c r="DU86" s="57"/>
      <c r="DV86" s="68" t="s">
        <v>345</v>
      </c>
      <c r="DW86" s="68" t="s">
        <v>346</v>
      </c>
      <c r="EL86" s="67" t="s">
        <v>339</v>
      </c>
      <c r="EM86" s="114" t="s">
        <v>347</v>
      </c>
      <c r="EN86" s="115"/>
    </row>
    <row r="87" spans="1:144" x14ac:dyDescent="0.15">
      <c r="DU87" s="57"/>
      <c r="DV87" s="57"/>
      <c r="DW87" s="68" t="s">
        <v>348</v>
      </c>
      <c r="EL87" s="67" t="s">
        <v>342</v>
      </c>
      <c r="EM87" s="114" t="s">
        <v>349</v>
      </c>
      <c r="EN87" s="115"/>
    </row>
    <row r="88" spans="1:144" x14ac:dyDescent="0.15">
      <c r="EL88" s="67" t="s">
        <v>345</v>
      </c>
      <c r="EM88" s="114" t="s">
        <v>350</v>
      </c>
      <c r="EN88" s="115"/>
    </row>
  </sheetData>
  <dataConsolidate link="1"/>
  <mergeCells count="274">
    <mergeCell ref="A83:BA83"/>
    <mergeCell ref="F84:AN86"/>
    <mergeCell ref="AP84:AS86"/>
    <mergeCell ref="AT84:AW86"/>
    <mergeCell ref="AX84:BA86"/>
    <mergeCell ref="A81:I82"/>
    <mergeCell ref="J81:K82"/>
    <mergeCell ref="L81:U81"/>
    <mergeCell ref="V81:W82"/>
    <mergeCell ref="X81:AG81"/>
    <mergeCell ref="AH81:AQ81"/>
    <mergeCell ref="AR81:BA81"/>
    <mergeCell ref="L82:U82"/>
    <mergeCell ref="X82:AG82"/>
    <mergeCell ref="AH82:AQ82"/>
    <mergeCell ref="AR82:BA82"/>
    <mergeCell ref="A78:L79"/>
    <mergeCell ref="M78:S79"/>
    <mergeCell ref="T78:W79"/>
    <mergeCell ref="X78:BA80"/>
    <mergeCell ref="A80:W80"/>
    <mergeCell ref="G76:L77"/>
    <mergeCell ref="M76:M77"/>
    <mergeCell ref="N76:T77"/>
    <mergeCell ref="U76:U77"/>
    <mergeCell ref="V76:W77"/>
    <mergeCell ref="X76:AE77"/>
    <mergeCell ref="AF76:AG77"/>
    <mergeCell ref="AH76:AL77"/>
    <mergeCell ref="AM76:AO77"/>
    <mergeCell ref="A68:F77"/>
    <mergeCell ref="G73:L75"/>
    <mergeCell ref="M73:N73"/>
    <mergeCell ref="O73:Q73"/>
    <mergeCell ref="S73:V73"/>
    <mergeCell ref="W73:BA73"/>
    <mergeCell ref="M74:BA75"/>
    <mergeCell ref="AP76:AQ77"/>
    <mergeCell ref="AR76:AS77"/>
    <mergeCell ref="AT76:AU77"/>
    <mergeCell ref="AM71:AQ72"/>
    <mergeCell ref="AR71:AR72"/>
    <mergeCell ref="AS71:AW72"/>
    <mergeCell ref="G68:L69"/>
    <mergeCell ref="M68:AC69"/>
    <mergeCell ref="AD68:AE70"/>
    <mergeCell ref="AF68:AI70"/>
    <mergeCell ref="AJ68:AM70"/>
    <mergeCell ref="AN68:AO70"/>
    <mergeCell ref="AP68:AQ70"/>
    <mergeCell ref="AR68:AS70"/>
    <mergeCell ref="AV76:AW77"/>
    <mergeCell ref="AX76:AY77"/>
    <mergeCell ref="AZ76:BA77"/>
    <mergeCell ref="AT60:AU62"/>
    <mergeCell ref="AV60:AW62"/>
    <mergeCell ref="AX60:AX64"/>
    <mergeCell ref="AY60:BA64"/>
    <mergeCell ref="G62:L64"/>
    <mergeCell ref="M62:AC64"/>
    <mergeCell ref="AD63:AF64"/>
    <mergeCell ref="AG63:AK64"/>
    <mergeCell ref="AL63:AL64"/>
    <mergeCell ref="AM63:AQ64"/>
    <mergeCell ref="AR63:AR64"/>
    <mergeCell ref="AS63:AW64"/>
    <mergeCell ref="AT68:AU70"/>
    <mergeCell ref="AV68:AW70"/>
    <mergeCell ref="AX68:AX72"/>
    <mergeCell ref="AY68:BA72"/>
    <mergeCell ref="G70:L72"/>
    <mergeCell ref="M70:AC72"/>
    <mergeCell ref="AD71:AF72"/>
    <mergeCell ref="AG71:AK72"/>
    <mergeCell ref="AL71:AL72"/>
    <mergeCell ref="A60:F67"/>
    <mergeCell ref="G60:L61"/>
    <mergeCell ref="M60:AC61"/>
    <mergeCell ref="AD60:AE62"/>
    <mergeCell ref="AF60:AI62"/>
    <mergeCell ref="AJ60:AM62"/>
    <mergeCell ref="AN60:AO62"/>
    <mergeCell ref="AP60:AQ62"/>
    <mergeCell ref="AR60:AS62"/>
    <mergeCell ref="G65:L67"/>
    <mergeCell ref="M65:N65"/>
    <mergeCell ref="O65:Q65"/>
    <mergeCell ref="S65:V65"/>
    <mergeCell ref="W65:BA65"/>
    <mergeCell ref="M66:BA67"/>
    <mergeCell ref="U56:AD57"/>
    <mergeCell ref="AE56:AH57"/>
    <mergeCell ref="AI56:AK57"/>
    <mergeCell ref="AL56:AM57"/>
    <mergeCell ref="AN56:AR57"/>
    <mergeCell ref="AS56:AT57"/>
    <mergeCell ref="AU56:AY57"/>
    <mergeCell ref="AZ56:BA57"/>
    <mergeCell ref="BA58:BA59"/>
    <mergeCell ref="A54:F59"/>
    <mergeCell ref="G54:L57"/>
    <mergeCell ref="M54:N55"/>
    <mergeCell ref="O54:T55"/>
    <mergeCell ref="U54:AD55"/>
    <mergeCell ref="AE54:AH55"/>
    <mergeCell ref="AI54:AK55"/>
    <mergeCell ref="AL54:AM55"/>
    <mergeCell ref="AN54:AR55"/>
    <mergeCell ref="G58:L59"/>
    <mergeCell ref="M58:S59"/>
    <mergeCell ref="T58:V59"/>
    <mergeCell ref="W58:AB59"/>
    <mergeCell ref="AC58:AF59"/>
    <mergeCell ref="AG58:AH59"/>
    <mergeCell ref="AI58:AI59"/>
    <mergeCell ref="AJ58:AU59"/>
    <mergeCell ref="AS54:AT55"/>
    <mergeCell ref="AU54:AY55"/>
    <mergeCell ref="AV58:AX59"/>
    <mergeCell ref="AY58:AZ59"/>
    <mergeCell ref="AZ54:BA55"/>
    <mergeCell ref="M56:N57"/>
    <mergeCell ref="O56:T57"/>
    <mergeCell ref="AL48:AL49"/>
    <mergeCell ref="AM48:AQ49"/>
    <mergeCell ref="AR48:AR49"/>
    <mergeCell ref="AS48:AW49"/>
    <mergeCell ref="G50:L50"/>
    <mergeCell ref="M50:AH50"/>
    <mergeCell ref="AJ50:AZ50"/>
    <mergeCell ref="G51:L53"/>
    <mergeCell ref="M51:N51"/>
    <mergeCell ref="O51:Q51"/>
    <mergeCell ref="S51:V51"/>
    <mergeCell ref="W51:BA51"/>
    <mergeCell ref="M52:BA53"/>
    <mergeCell ref="A43:F44"/>
    <mergeCell ref="G43:L43"/>
    <mergeCell ref="M43:AK43"/>
    <mergeCell ref="AL43:BA43"/>
    <mergeCell ref="G44:L44"/>
    <mergeCell ref="M44:AK44"/>
    <mergeCell ref="AL44:BA44"/>
    <mergeCell ref="A45:F53"/>
    <mergeCell ref="G45:L46"/>
    <mergeCell ref="M45:AC46"/>
    <mergeCell ref="AD45:AE47"/>
    <mergeCell ref="AF45:AI47"/>
    <mergeCell ref="AJ45:AM47"/>
    <mergeCell ref="AN45:AO47"/>
    <mergeCell ref="AP45:AQ47"/>
    <mergeCell ref="AR45:AS47"/>
    <mergeCell ref="AT45:AU47"/>
    <mergeCell ref="AV45:AW47"/>
    <mergeCell ref="AX45:AX49"/>
    <mergeCell ref="AY45:BA49"/>
    <mergeCell ref="G47:L49"/>
    <mergeCell ref="M47:AC49"/>
    <mergeCell ref="AD48:AF49"/>
    <mergeCell ref="AG48:AK49"/>
    <mergeCell ref="A33:F42"/>
    <mergeCell ref="G33:L34"/>
    <mergeCell ref="M33:BA34"/>
    <mergeCell ref="G35:L37"/>
    <mergeCell ref="M35:BA37"/>
    <mergeCell ref="G38:L40"/>
    <mergeCell ref="M38:N38"/>
    <mergeCell ref="O38:Q38"/>
    <mergeCell ref="S38:V38"/>
    <mergeCell ref="W38:BA38"/>
    <mergeCell ref="M39:BA40"/>
    <mergeCell ref="G41:L42"/>
    <mergeCell ref="M41:Q42"/>
    <mergeCell ref="R41:R42"/>
    <mergeCell ref="S41:W42"/>
    <mergeCell ref="X41:X42"/>
    <mergeCell ref="Y41:AD42"/>
    <mergeCell ref="AE41:AJ42"/>
    <mergeCell ref="AK41:AO42"/>
    <mergeCell ref="AP41:AP42"/>
    <mergeCell ref="AQ41:AU42"/>
    <mergeCell ref="AV41:AV42"/>
    <mergeCell ref="AW41:BA42"/>
    <mergeCell ref="AX29:AY30"/>
    <mergeCell ref="AZ29:BA30"/>
    <mergeCell ref="AL31:AM32"/>
    <mergeCell ref="AN31:AO32"/>
    <mergeCell ref="AP31:AQ32"/>
    <mergeCell ref="AR31:AS32"/>
    <mergeCell ref="AT31:AU32"/>
    <mergeCell ref="AV31:AW32"/>
    <mergeCell ref="AX31:AY32"/>
    <mergeCell ref="AZ31:BA32"/>
    <mergeCell ref="A27:F32"/>
    <mergeCell ref="G27:L28"/>
    <mergeCell ref="M27:AG28"/>
    <mergeCell ref="AH27:AH28"/>
    <mergeCell ref="AI27:AL28"/>
    <mergeCell ref="AM27:AM28"/>
    <mergeCell ref="AN27:AO28"/>
    <mergeCell ref="AP27:AY28"/>
    <mergeCell ref="AZ27:BA28"/>
    <mergeCell ref="G29:L32"/>
    <mergeCell ref="M29:Q32"/>
    <mergeCell ref="R29:T32"/>
    <mergeCell ref="U29:V32"/>
    <mergeCell ref="W29:Y32"/>
    <mergeCell ref="Z29:AA32"/>
    <mergeCell ref="AB29:AD32"/>
    <mergeCell ref="AE29:AF32"/>
    <mergeCell ref="AG29:AK32"/>
    <mergeCell ref="AL29:AM30"/>
    <mergeCell ref="AN29:AO30"/>
    <mergeCell ref="AP29:AQ30"/>
    <mergeCell ref="AR29:AS30"/>
    <mergeCell ref="AT29:AU30"/>
    <mergeCell ref="AV29:AW30"/>
    <mergeCell ref="A17:BA17"/>
    <mergeCell ref="A18:BA20"/>
    <mergeCell ref="A21:F22"/>
    <mergeCell ref="G21:P22"/>
    <mergeCell ref="Q21:R24"/>
    <mergeCell ref="S21:BA24"/>
    <mergeCell ref="A23:F24"/>
    <mergeCell ref="G23:P24"/>
    <mergeCell ref="A25:AJ26"/>
    <mergeCell ref="AK25:AM26"/>
    <mergeCell ref="AN25:AO26"/>
    <mergeCell ref="AP25:AQ26"/>
    <mergeCell ref="AR25:AS26"/>
    <mergeCell ref="AT25:AU26"/>
    <mergeCell ref="AV25:AW26"/>
    <mergeCell ref="AX25:AY26"/>
    <mergeCell ref="AZ25:BA26"/>
    <mergeCell ref="A13:H13"/>
    <mergeCell ref="I13:T13"/>
    <mergeCell ref="U13:AF13"/>
    <mergeCell ref="AG13:AW13"/>
    <mergeCell ref="AX13:BA13"/>
    <mergeCell ref="A14:H16"/>
    <mergeCell ref="I14:K16"/>
    <mergeCell ref="L14:M16"/>
    <mergeCell ref="N14:N16"/>
    <mergeCell ref="O14:P16"/>
    <mergeCell ref="Q14:Q16"/>
    <mergeCell ref="R14:S16"/>
    <mergeCell ref="T14:T16"/>
    <mergeCell ref="U14:W16"/>
    <mergeCell ref="X14:Y16"/>
    <mergeCell ref="Z14:Z16"/>
    <mergeCell ref="AA14:AB16"/>
    <mergeCell ref="AC14:AC16"/>
    <mergeCell ref="AD14:AE16"/>
    <mergeCell ref="AF14:AF16"/>
    <mergeCell ref="AG14:AW16"/>
    <mergeCell ref="AX14:BA16"/>
    <mergeCell ref="AP1:BA6"/>
    <mergeCell ref="G5:H8"/>
    <mergeCell ref="I5:T8"/>
    <mergeCell ref="AA7:AB12"/>
    <mergeCell ref="AC7:AM12"/>
    <mergeCell ref="AN7:AO12"/>
    <mergeCell ref="AP7:BA12"/>
    <mergeCell ref="G9:H12"/>
    <mergeCell ref="I9:T12"/>
    <mergeCell ref="A1:B12"/>
    <mergeCell ref="C1:F12"/>
    <mergeCell ref="G1:H4"/>
    <mergeCell ref="I1:T4"/>
    <mergeCell ref="U1:V12"/>
    <mergeCell ref="W1:Z12"/>
    <mergeCell ref="AA1:AB6"/>
    <mergeCell ref="AC1:AM6"/>
    <mergeCell ref="AN1:AO6"/>
  </mergeCells>
  <phoneticPr fontId="5"/>
  <dataValidations count="9">
    <dataValidation type="list" errorStyle="information" allowBlank="1" showInputMessage="1" showErrorMessage="1" sqref="AF45:AI47 AF60:AI62 AF68:AI70" xr:uid="{00000000-0002-0000-0100-000000000000}">
      <formula1>"▼選択,大正,昭和,平成"</formula1>
    </dataValidation>
    <dataValidation type="list" errorStyle="information" allowBlank="1" showInputMessage="1" showErrorMessage="1" sqref="AE54:AH57" xr:uid="{00000000-0002-0000-0100-000001000000}">
      <formula1>"昭和,平成,令和"</formula1>
    </dataValidation>
    <dataValidation allowBlank="1" showInputMessage="1" showErrorMessage="1" sqref="A14:H16 AG14:BA16 AP25:AQ28 AT25:AU28 AX25:AY28 AI27:AL28 AR27:AS28 AV27:AW28 M33 M35:BA37 M39:BA40 M43 M45:AC49 AJ50:AZ50 M52:BA53 M60:AC64 M66:BA67 M68:AC72 M74:BA75 M78:S79" xr:uid="{00000000-0002-0000-0100-000002000000}"/>
    <dataValidation type="list" errorStyle="information" allowBlank="1" showInputMessage="1" showErrorMessage="1" sqref="AM76:AO77" xr:uid="{00000000-0002-0000-0100-000003000000}">
      <formula1>"▼選択,昭和,平成,令和"</formula1>
    </dataValidation>
    <dataValidation type="list" errorStyle="information" allowBlank="1" showInputMessage="1" showErrorMessage="1" sqref="M50:AH50" xr:uid="{00000000-0002-0000-0100-000004000000}">
      <formula1>"　▼選択,代表取締役,取締役,代表社員,その他"</formula1>
    </dataValidation>
    <dataValidation type="list" errorStyle="information" allowBlank="1" showInputMessage="1" showErrorMessage="1" sqref="M29:Q32 AN29:AO30" xr:uid="{00000000-0002-0000-0100-000005000000}">
      <formula1>"平成,令和"</formula1>
    </dataValidation>
    <dataValidation type="list" allowBlank="1" showInputMessage="1" showErrorMessage="1" sqref="AY45:BA49 AY60:BA64 AY68:BA72" xr:uid="{00000000-0002-0000-0100-000006000000}">
      <formula1>"▼選択,男,女"</formula1>
    </dataValidation>
    <dataValidation type="list" errorStyle="information" allowBlank="1" showInputMessage="1" showErrorMessage="1" sqref="N76:T77" xr:uid="{00000000-0002-0000-0100-000007000000}">
      <formula1>$DW$26:$DW$87</formula1>
    </dataValidation>
    <dataValidation type="list" errorStyle="information" allowBlank="1" showInputMessage="1" showErrorMessage="1" sqref="M27:AG28" xr:uid="{00000000-0002-0000-0100-000008000000}">
      <formula1>$EL$26:$EL$88</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255" r:id="rId4" name="Check Box 1703">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25256" r:id="rId5" name="Check Box 1704">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25578" r:id="rId6" name="Check Box 2026">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25579" r:id="rId7" name="Check Box 2027">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35918" r:id="rId8" name="Check Box 2126">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35925" r:id="rId9" name="Check Box 2133">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35927" r:id="rId10" name="Check Box 2135">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35929" r:id="rId11" name="Check Box 2137">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35931" r:id="rId12" name="Check Box 213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35937" r:id="rId13" name="Check Box 2145">
              <controlPr defaultSize="0" autoFill="0" autoLine="0" autoPict="0">
                <anchor moveWithCells="1">
                  <from>
                    <xdr:col>39</xdr:col>
                    <xdr:colOff>38100</xdr:colOff>
                    <xdr:row>7</xdr:row>
                    <xdr:rowOff>38100</xdr:rowOff>
                  </from>
                  <to>
                    <xdr:col>40</xdr:col>
                    <xdr:colOff>104775</xdr:colOff>
                    <xdr:row>10</xdr:row>
                    <xdr:rowOff>47625</xdr:rowOff>
                  </to>
                </anchor>
              </controlPr>
            </control>
          </mc:Choice>
        </mc:AlternateContent>
        <mc:AlternateContent xmlns:mc="http://schemas.openxmlformats.org/markup-compatibility/2006">
          <mc:Choice Requires="x14">
            <control shapeId="35939" r:id="rId14" name="Check Box 2147">
              <controlPr defaultSize="0" autoFill="0" autoLine="0" autoPict="0">
                <anchor moveWithCells="1">
                  <from>
                    <xdr:col>39</xdr:col>
                    <xdr:colOff>38100</xdr:colOff>
                    <xdr:row>1</xdr:row>
                    <xdr:rowOff>38100</xdr:rowOff>
                  </from>
                  <to>
                    <xdr:col>40</xdr:col>
                    <xdr:colOff>104775</xdr:colOff>
                    <xdr:row>4</xdr:row>
                    <xdr:rowOff>47625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EC79"/>
  <sheetViews>
    <sheetView topLeftCell="A37" workbookViewId="0">
      <selection activeCell="BM27" sqref="BM27"/>
    </sheetView>
  </sheetViews>
  <sheetFormatPr defaultColWidth="1.875" defaultRowHeight="11.25" customHeight="1" x14ac:dyDescent="0.15"/>
  <cols>
    <col min="1" max="50" width="1.875" style="56" customWidth="1"/>
    <col min="51" max="52" width="1.5" style="56" customWidth="1"/>
    <col min="53" max="54" width="2.25" style="56" customWidth="1"/>
    <col min="55" max="55" width="1.875" style="56" customWidth="1"/>
    <col min="56" max="57" width="1.875" style="56"/>
    <col min="58" max="58" width="3.25" style="56" bestFit="1" customWidth="1"/>
    <col min="59" max="16384" width="1.875" style="56"/>
  </cols>
  <sheetData>
    <row r="1" spans="1:131" ht="15" customHeight="1" x14ac:dyDescent="0.15">
      <c r="A1" s="360" t="s">
        <v>692</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row>
    <row r="2" spans="1:131" s="3" customFormat="1" ht="15" customHeight="1" x14ac:dyDescent="0.15">
      <c r="A2" s="360" t="s">
        <v>693</v>
      </c>
      <c r="B2" s="993"/>
      <c r="C2" s="993"/>
      <c r="D2" s="993"/>
      <c r="E2" s="993"/>
      <c r="F2" s="993"/>
      <c r="G2" s="993"/>
      <c r="H2" s="993"/>
      <c r="I2" s="993"/>
      <c r="J2" s="993"/>
      <c r="K2" s="993"/>
      <c r="L2" s="993"/>
      <c r="M2" s="993"/>
      <c r="N2" s="993"/>
      <c r="O2" s="993"/>
      <c r="P2" s="993"/>
      <c r="Q2" s="993"/>
      <c r="R2" s="993"/>
      <c r="S2" s="993"/>
      <c r="T2" s="993"/>
      <c r="U2" s="993"/>
      <c r="V2" s="993"/>
      <c r="W2" s="993"/>
      <c r="X2" s="993"/>
      <c r="Y2" s="993"/>
      <c r="Z2" s="993"/>
      <c r="AA2" s="993"/>
      <c r="AB2" s="993"/>
      <c r="AC2" s="993"/>
      <c r="AD2" s="993"/>
      <c r="AE2" s="993"/>
      <c r="AF2" s="993"/>
      <c r="AG2" s="993"/>
      <c r="AH2" s="993"/>
      <c r="AI2" s="993"/>
      <c r="AJ2" s="993"/>
      <c r="AK2" s="993"/>
      <c r="AL2" s="993"/>
      <c r="AM2" s="993"/>
      <c r="AN2" s="993"/>
      <c r="AO2" s="993"/>
      <c r="AP2" s="993"/>
      <c r="AQ2" s="993"/>
      <c r="AR2" s="993"/>
      <c r="AS2" s="993"/>
      <c r="AT2" s="993"/>
      <c r="AU2" s="993"/>
      <c r="AV2" s="993"/>
      <c r="AW2" s="993"/>
      <c r="AX2" s="993"/>
      <c r="AY2" s="993"/>
      <c r="AZ2" s="993"/>
      <c r="BA2" s="993"/>
      <c r="BB2" s="993"/>
    </row>
    <row r="3" spans="1:131" ht="11.25" customHeight="1" x14ac:dyDescent="0.15">
      <c r="A3" s="342"/>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row>
    <row r="4" spans="1:131" ht="11.25" customHeight="1" x14ac:dyDescent="0.15">
      <c r="A4" s="994" t="s">
        <v>694</v>
      </c>
      <c r="B4" s="995"/>
      <c r="C4" s="995"/>
      <c r="D4" s="995"/>
      <c r="E4" s="995"/>
      <c r="F4" s="995"/>
      <c r="G4" s="995"/>
      <c r="H4" s="995"/>
      <c r="I4" s="995"/>
      <c r="J4" s="995"/>
      <c r="K4" s="995"/>
      <c r="L4" s="995"/>
      <c r="M4" s="995"/>
      <c r="N4" s="995"/>
      <c r="O4" s="995"/>
      <c r="P4" s="995"/>
      <c r="Q4" s="995"/>
      <c r="R4" s="995"/>
      <c r="S4" s="995"/>
      <c r="T4" s="995"/>
      <c r="U4" s="995"/>
      <c r="V4" s="995"/>
      <c r="W4" s="995"/>
      <c r="X4" s="995"/>
      <c r="Y4" s="995"/>
      <c r="Z4" s="995"/>
      <c r="AA4" s="995"/>
      <c r="AB4" s="995"/>
      <c r="AC4" s="995"/>
      <c r="AD4" s="995"/>
      <c r="AE4" s="995"/>
      <c r="AF4" s="995"/>
      <c r="AG4" s="995"/>
      <c r="AH4" s="995"/>
      <c r="AI4" s="995"/>
      <c r="AJ4" s="995"/>
      <c r="AK4" s="995"/>
      <c r="AL4" s="995"/>
      <c r="AM4" s="995"/>
      <c r="AN4" s="996"/>
      <c r="AO4" s="996"/>
      <c r="AP4" s="996"/>
      <c r="AQ4" s="996"/>
      <c r="AR4" s="996"/>
      <c r="AS4" s="996"/>
      <c r="AT4" s="996"/>
      <c r="AU4" s="996"/>
      <c r="AV4" s="996"/>
      <c r="AW4" s="996"/>
      <c r="AX4" s="996"/>
      <c r="AY4" s="996"/>
      <c r="AZ4" s="996"/>
      <c r="BA4" s="996"/>
      <c r="BB4" s="996"/>
    </row>
    <row r="5" spans="1:131" ht="11.25" customHeight="1" x14ac:dyDescent="0.15">
      <c r="A5" s="994"/>
      <c r="B5" s="995"/>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c r="AF5" s="995"/>
      <c r="AG5" s="995"/>
      <c r="AH5" s="995"/>
      <c r="AI5" s="995"/>
      <c r="AJ5" s="995"/>
      <c r="AK5" s="995"/>
      <c r="AL5" s="995"/>
      <c r="AM5" s="995"/>
      <c r="AN5" s="996"/>
      <c r="AO5" s="996"/>
      <c r="AP5" s="996"/>
      <c r="AQ5" s="996"/>
      <c r="AR5" s="996"/>
      <c r="AS5" s="996"/>
      <c r="AT5" s="996"/>
      <c r="AU5" s="996"/>
      <c r="AV5" s="996"/>
      <c r="AW5" s="996"/>
      <c r="AX5" s="996"/>
      <c r="AY5" s="996"/>
      <c r="AZ5" s="996"/>
      <c r="BA5" s="996"/>
      <c r="BB5" s="996"/>
    </row>
    <row r="6" spans="1:131" ht="11.25" customHeight="1" x14ac:dyDescent="0.15">
      <c r="A6" s="995"/>
      <c r="B6" s="995"/>
      <c r="C6" s="995"/>
      <c r="D6" s="995"/>
      <c r="E6" s="995"/>
      <c r="F6" s="995"/>
      <c r="G6" s="995"/>
      <c r="H6" s="995"/>
      <c r="I6" s="995"/>
      <c r="J6" s="995"/>
      <c r="K6" s="995"/>
      <c r="L6" s="995"/>
      <c r="M6" s="995"/>
      <c r="N6" s="995"/>
      <c r="O6" s="995"/>
      <c r="P6" s="995"/>
      <c r="Q6" s="995"/>
      <c r="R6" s="995"/>
      <c r="S6" s="995"/>
      <c r="T6" s="995"/>
      <c r="U6" s="995"/>
      <c r="V6" s="995"/>
      <c r="W6" s="995"/>
      <c r="X6" s="995"/>
      <c r="Y6" s="995"/>
      <c r="Z6" s="995"/>
      <c r="AA6" s="995"/>
      <c r="AB6" s="995"/>
      <c r="AC6" s="995"/>
      <c r="AD6" s="995"/>
      <c r="AE6" s="995"/>
      <c r="AF6" s="995"/>
      <c r="AG6" s="995"/>
      <c r="AH6" s="995"/>
      <c r="AI6" s="995"/>
      <c r="AJ6" s="995"/>
      <c r="AK6" s="995"/>
      <c r="AL6" s="995"/>
      <c r="AM6" s="995"/>
      <c r="AN6" s="996"/>
      <c r="AO6" s="996"/>
      <c r="AP6" s="996"/>
      <c r="AQ6" s="996"/>
      <c r="AR6" s="996"/>
      <c r="AS6" s="996"/>
      <c r="AT6" s="996"/>
      <c r="AU6" s="996"/>
      <c r="AV6" s="996"/>
      <c r="AW6" s="996"/>
      <c r="AX6" s="996"/>
      <c r="AY6" s="996"/>
      <c r="AZ6" s="996"/>
      <c r="BA6" s="996"/>
      <c r="BB6" s="996"/>
    </row>
    <row r="7" spans="1:131" ht="11.25" customHeight="1" x14ac:dyDescent="0.15">
      <c r="A7" s="995"/>
      <c r="B7" s="995"/>
      <c r="C7" s="995"/>
      <c r="D7" s="995"/>
      <c r="E7" s="995"/>
      <c r="F7" s="995"/>
      <c r="G7" s="995"/>
      <c r="H7" s="995"/>
      <c r="I7" s="995"/>
      <c r="J7" s="995"/>
      <c r="K7" s="995"/>
      <c r="L7" s="995"/>
      <c r="M7" s="995"/>
      <c r="N7" s="995"/>
      <c r="O7" s="995"/>
      <c r="P7" s="995"/>
      <c r="Q7" s="995"/>
      <c r="R7" s="995"/>
      <c r="S7" s="995"/>
      <c r="T7" s="995"/>
      <c r="U7" s="995"/>
      <c r="V7" s="995"/>
      <c r="W7" s="995"/>
      <c r="X7" s="995"/>
      <c r="Y7" s="995"/>
      <c r="Z7" s="995"/>
      <c r="AA7" s="995"/>
      <c r="AB7" s="995"/>
      <c r="AC7" s="995"/>
      <c r="AD7" s="995"/>
      <c r="AE7" s="995"/>
      <c r="AF7" s="995"/>
      <c r="AG7" s="995"/>
      <c r="AH7" s="995"/>
      <c r="AI7" s="995"/>
      <c r="AJ7" s="995"/>
      <c r="AK7" s="995"/>
      <c r="AL7" s="995"/>
      <c r="AM7" s="995"/>
      <c r="AN7" s="996"/>
      <c r="AO7" s="996"/>
      <c r="AP7" s="996"/>
      <c r="AQ7" s="996"/>
      <c r="AR7" s="996"/>
      <c r="AS7" s="996"/>
      <c r="AT7" s="996"/>
      <c r="AU7" s="996"/>
      <c r="AV7" s="996"/>
      <c r="AW7" s="996"/>
      <c r="AX7" s="996"/>
      <c r="AY7" s="996"/>
      <c r="AZ7" s="996"/>
      <c r="BA7" s="996"/>
      <c r="BB7" s="996"/>
    </row>
    <row r="8" spans="1:131" ht="11.25" customHeight="1" x14ac:dyDescent="0.15">
      <c r="A8" s="997" t="s">
        <v>695</v>
      </c>
      <c r="B8" s="997"/>
      <c r="C8" s="997"/>
      <c r="D8" s="997"/>
      <c r="E8" s="997"/>
      <c r="F8" s="997"/>
      <c r="G8" s="998" t="s">
        <v>696</v>
      </c>
      <c r="H8" s="998"/>
      <c r="I8" s="998"/>
      <c r="J8" s="998"/>
      <c r="K8" s="998"/>
      <c r="L8" s="998"/>
      <c r="M8" s="998"/>
      <c r="N8" s="998"/>
      <c r="O8" s="998"/>
      <c r="P8" s="998"/>
      <c r="Q8" s="640" t="s">
        <v>697</v>
      </c>
      <c r="R8" s="640"/>
      <c r="S8" s="640"/>
      <c r="T8" s="640"/>
      <c r="U8" s="640"/>
      <c r="V8" s="640"/>
      <c r="W8" s="640"/>
      <c r="X8" s="640"/>
      <c r="Y8" s="640"/>
      <c r="Z8" s="640"/>
      <c r="AA8" s="640"/>
      <c r="AB8" s="640"/>
      <c r="AC8" s="640"/>
      <c r="AD8" s="640"/>
      <c r="AE8" s="640"/>
      <c r="AF8" s="640"/>
      <c r="AG8" s="640"/>
      <c r="AH8" s="640"/>
      <c r="AI8" s="640"/>
      <c r="AJ8" s="640"/>
      <c r="AK8" s="640"/>
      <c r="AL8" s="640"/>
      <c r="AM8" s="640"/>
      <c r="AN8" s="640"/>
      <c r="AO8" s="640"/>
      <c r="AP8" s="640"/>
      <c r="AQ8" s="640"/>
      <c r="AR8" s="640"/>
      <c r="AS8" s="640"/>
      <c r="AT8" s="640"/>
      <c r="AU8" s="640"/>
      <c r="AV8" s="640"/>
      <c r="AW8" s="640"/>
      <c r="AX8" s="640"/>
      <c r="AY8" s="640"/>
      <c r="AZ8" s="640"/>
      <c r="BA8" s="640"/>
      <c r="BB8" s="640"/>
    </row>
    <row r="9" spans="1:131" ht="11.25" customHeight="1" thickBot="1" x14ac:dyDescent="0.2">
      <c r="A9" s="997"/>
      <c r="B9" s="997"/>
      <c r="C9" s="997"/>
      <c r="D9" s="997"/>
      <c r="E9" s="997"/>
      <c r="F9" s="997"/>
      <c r="G9" s="998"/>
      <c r="H9" s="998"/>
      <c r="I9" s="998"/>
      <c r="J9" s="998"/>
      <c r="K9" s="998"/>
      <c r="L9" s="998"/>
      <c r="M9" s="998"/>
      <c r="N9" s="998"/>
      <c r="O9" s="998"/>
      <c r="P9" s="998"/>
      <c r="Q9" s="640"/>
      <c r="R9" s="640"/>
      <c r="S9" s="640"/>
      <c r="T9" s="640"/>
      <c r="U9" s="640"/>
      <c r="V9" s="640"/>
      <c r="W9" s="640"/>
      <c r="X9" s="640"/>
      <c r="Y9" s="640"/>
      <c r="Z9" s="640"/>
      <c r="AA9" s="640"/>
      <c r="AB9" s="640"/>
      <c r="AC9" s="640"/>
      <c r="AD9" s="640"/>
      <c r="AE9" s="640"/>
      <c r="AF9" s="640"/>
      <c r="AG9" s="640"/>
      <c r="AH9" s="640"/>
      <c r="AI9" s="640"/>
      <c r="AJ9" s="640"/>
      <c r="AK9" s="640"/>
      <c r="AL9" s="640"/>
      <c r="AM9" s="640"/>
      <c r="AN9" s="640"/>
      <c r="AO9" s="640"/>
      <c r="AP9" s="640"/>
      <c r="AQ9" s="640"/>
      <c r="AR9" s="640"/>
      <c r="AS9" s="640"/>
      <c r="AT9" s="640"/>
      <c r="AU9" s="640"/>
      <c r="AV9" s="640"/>
      <c r="AW9" s="640"/>
      <c r="AX9" s="640"/>
      <c r="AY9" s="640"/>
      <c r="AZ9" s="640"/>
      <c r="BA9" s="640"/>
      <c r="BB9" s="640"/>
    </row>
    <row r="10" spans="1:131" ht="11.25" customHeight="1" x14ac:dyDescent="0.15">
      <c r="A10" s="1000" t="s">
        <v>698</v>
      </c>
      <c r="B10" s="1000"/>
      <c r="C10" s="1000"/>
      <c r="D10" s="1000"/>
      <c r="E10" s="1000"/>
      <c r="F10" s="1000"/>
      <c r="G10" s="1002" t="s">
        <v>699</v>
      </c>
      <c r="H10" s="1002"/>
      <c r="I10" s="1002"/>
      <c r="J10" s="1002"/>
      <c r="K10" s="1002"/>
      <c r="L10" s="1002"/>
      <c r="M10" s="1002"/>
      <c r="N10" s="1002"/>
      <c r="O10" s="1002"/>
      <c r="P10" s="1002"/>
      <c r="Q10" s="640"/>
      <c r="R10" s="640"/>
      <c r="S10" s="1004"/>
      <c r="T10" s="1004"/>
      <c r="U10" s="1004"/>
      <c r="V10" s="1004"/>
      <c r="W10" s="1004"/>
      <c r="X10" s="1004"/>
      <c r="Y10" s="1004"/>
      <c r="Z10" s="1004"/>
      <c r="AA10" s="1004"/>
      <c r="AB10" s="1004"/>
      <c r="AC10" s="1004"/>
      <c r="AD10" s="1004"/>
      <c r="AE10" s="1004"/>
      <c r="AF10" s="1004"/>
      <c r="AG10" s="1004"/>
      <c r="AH10" s="1004"/>
      <c r="AI10" s="1005"/>
      <c r="AJ10" s="1008" t="s">
        <v>700</v>
      </c>
      <c r="AK10" s="1009"/>
      <c r="AL10" s="1010"/>
      <c r="AM10" s="1014" t="s">
        <v>701</v>
      </c>
      <c r="AN10" s="1009"/>
      <c r="AO10" s="1009"/>
      <c r="AP10" s="1009"/>
      <c r="AQ10" s="1016" t="str">
        <f>'01.入会申込書'!AP25</f>
        <v/>
      </c>
      <c r="AR10" s="1016"/>
      <c r="AS10" s="1009" t="s">
        <v>702</v>
      </c>
      <c r="AT10" s="1009"/>
      <c r="AU10" s="1016" t="str">
        <f>'01.入会申込書'!AT25</f>
        <v/>
      </c>
      <c r="AV10" s="1016"/>
      <c r="AW10" s="1009" t="s">
        <v>703</v>
      </c>
      <c r="AX10" s="1009"/>
      <c r="AY10" s="1016" t="str">
        <f>'01.入会申込書'!AX25</f>
        <v/>
      </c>
      <c r="AZ10" s="1016"/>
      <c r="BA10" s="1009" t="s">
        <v>704</v>
      </c>
      <c r="BB10" s="1018"/>
      <c r="DU10" s="60"/>
    </row>
    <row r="11" spans="1:131" ht="11.25" customHeight="1" thickBot="1" x14ac:dyDescent="0.2">
      <c r="A11" s="1001"/>
      <c r="B11" s="1001"/>
      <c r="C11" s="1001"/>
      <c r="D11" s="1001"/>
      <c r="E11" s="1001"/>
      <c r="F11" s="1001"/>
      <c r="G11" s="1003"/>
      <c r="H11" s="1003"/>
      <c r="I11" s="1003"/>
      <c r="J11" s="1003"/>
      <c r="K11" s="1003"/>
      <c r="L11" s="1003"/>
      <c r="M11" s="1003"/>
      <c r="N11" s="1003"/>
      <c r="O11" s="1003"/>
      <c r="P11" s="1003"/>
      <c r="Q11" s="999"/>
      <c r="R11" s="999"/>
      <c r="S11" s="1006"/>
      <c r="T11" s="1006"/>
      <c r="U11" s="1006"/>
      <c r="V11" s="1006"/>
      <c r="W11" s="1006"/>
      <c r="X11" s="1006"/>
      <c r="Y11" s="1006"/>
      <c r="Z11" s="1006"/>
      <c r="AA11" s="1006"/>
      <c r="AB11" s="1006"/>
      <c r="AC11" s="1006"/>
      <c r="AD11" s="1006"/>
      <c r="AE11" s="1006"/>
      <c r="AF11" s="1006"/>
      <c r="AG11" s="1006"/>
      <c r="AH11" s="1006"/>
      <c r="AI11" s="1007"/>
      <c r="AJ11" s="1011"/>
      <c r="AK11" s="1012"/>
      <c r="AL11" s="1013"/>
      <c r="AM11" s="1015"/>
      <c r="AN11" s="1012"/>
      <c r="AO11" s="1012"/>
      <c r="AP11" s="1012"/>
      <c r="AQ11" s="1017"/>
      <c r="AR11" s="1017"/>
      <c r="AS11" s="1012"/>
      <c r="AT11" s="1012"/>
      <c r="AU11" s="1017"/>
      <c r="AV11" s="1017"/>
      <c r="AW11" s="1012"/>
      <c r="AX11" s="1012"/>
      <c r="AY11" s="1017"/>
      <c r="AZ11" s="1017"/>
      <c r="BA11" s="1012"/>
      <c r="BB11" s="1019"/>
      <c r="DU11" s="60"/>
    </row>
    <row r="12" spans="1:131" ht="11.25" customHeight="1" x14ac:dyDescent="0.15">
      <c r="A12" s="1008" t="s">
        <v>705</v>
      </c>
      <c r="B12" s="1020"/>
      <c r="C12" s="1020"/>
      <c r="D12" s="1020"/>
      <c r="E12" s="1020"/>
      <c r="F12" s="1020"/>
      <c r="G12" s="1020"/>
      <c r="H12" s="1020"/>
      <c r="I12" s="1020"/>
      <c r="J12" s="1020"/>
      <c r="K12" s="1020"/>
      <c r="L12" s="1020"/>
      <c r="M12" s="1021"/>
      <c r="N12" s="1027" t="str">
        <f>'01.入会申込書'!M27</f>
        <v>▼選択</v>
      </c>
      <c r="O12" s="1016"/>
      <c r="P12" s="1016"/>
      <c r="Q12" s="1016"/>
      <c r="R12" s="1016"/>
      <c r="S12" s="1016"/>
      <c r="T12" s="1016"/>
      <c r="U12" s="1016"/>
      <c r="V12" s="1016"/>
      <c r="W12" s="1016"/>
      <c r="X12" s="1016"/>
      <c r="Y12" s="1016"/>
      <c r="Z12" s="1016"/>
      <c r="AA12" s="1016"/>
      <c r="AB12" s="1016"/>
      <c r="AC12" s="1016"/>
      <c r="AD12" s="1016"/>
      <c r="AE12" s="1016"/>
      <c r="AF12" s="1016"/>
      <c r="AG12" s="1016"/>
      <c r="AH12" s="1016"/>
      <c r="AI12" s="1030" t="s">
        <v>706</v>
      </c>
      <c r="AJ12" s="1032" t="str">
        <f>'01.入会申込書'!AI27</f>
        <v/>
      </c>
      <c r="AK12" s="780"/>
      <c r="AL12" s="780"/>
      <c r="AM12" s="780"/>
      <c r="AN12" s="1031" t="s">
        <v>707</v>
      </c>
      <c r="AO12" s="640" t="s">
        <v>708</v>
      </c>
      <c r="AP12" s="618"/>
      <c r="AQ12" s="1033" t="str">
        <f>'01.入会申込書'!AP27</f>
        <v/>
      </c>
      <c r="AR12" s="1034"/>
      <c r="AS12" s="1034"/>
      <c r="AT12" s="1034"/>
      <c r="AU12" s="1034"/>
      <c r="AV12" s="1034"/>
      <c r="AW12" s="1034"/>
      <c r="AX12" s="1034"/>
      <c r="AY12" s="1034"/>
      <c r="AZ12" s="1034"/>
      <c r="BA12" s="640" t="s">
        <v>709</v>
      </c>
      <c r="BB12" s="1035"/>
      <c r="DU12" s="60"/>
      <c r="DV12" s="67" t="s">
        <v>710</v>
      </c>
      <c r="DW12" s="67" t="s">
        <v>711</v>
      </c>
      <c r="EA12" s="67" t="s">
        <v>712</v>
      </c>
    </row>
    <row r="13" spans="1:131" ht="11.25" customHeight="1" x14ac:dyDescent="0.15">
      <c r="A13" s="1022"/>
      <c r="B13" s="618"/>
      <c r="C13" s="618"/>
      <c r="D13" s="618"/>
      <c r="E13" s="618"/>
      <c r="F13" s="618"/>
      <c r="G13" s="618"/>
      <c r="H13" s="618"/>
      <c r="I13" s="618"/>
      <c r="J13" s="618"/>
      <c r="K13" s="618"/>
      <c r="L13" s="618"/>
      <c r="M13" s="1023"/>
      <c r="N13" s="1028"/>
      <c r="O13" s="780"/>
      <c r="P13" s="780"/>
      <c r="Q13" s="780"/>
      <c r="R13" s="780"/>
      <c r="S13" s="780"/>
      <c r="T13" s="780"/>
      <c r="U13" s="780"/>
      <c r="V13" s="780"/>
      <c r="W13" s="780"/>
      <c r="X13" s="780"/>
      <c r="Y13" s="780"/>
      <c r="Z13" s="780"/>
      <c r="AA13" s="780"/>
      <c r="AB13" s="780"/>
      <c r="AC13" s="780"/>
      <c r="AD13" s="780"/>
      <c r="AE13" s="780"/>
      <c r="AF13" s="780"/>
      <c r="AG13" s="780"/>
      <c r="AH13" s="780"/>
      <c r="AI13" s="1031"/>
      <c r="AJ13" s="780"/>
      <c r="AK13" s="780"/>
      <c r="AL13" s="780"/>
      <c r="AM13" s="780"/>
      <c r="AN13" s="1031"/>
      <c r="AO13" s="618"/>
      <c r="AP13" s="618"/>
      <c r="AQ13" s="780"/>
      <c r="AR13" s="780"/>
      <c r="AS13" s="780"/>
      <c r="AT13" s="780"/>
      <c r="AU13" s="780"/>
      <c r="AV13" s="780"/>
      <c r="AW13" s="780"/>
      <c r="AX13" s="780"/>
      <c r="AY13" s="780"/>
      <c r="AZ13" s="780"/>
      <c r="BA13" s="640"/>
      <c r="BB13" s="1035"/>
      <c r="DU13" s="60"/>
      <c r="DV13" s="68" t="s">
        <v>713</v>
      </c>
      <c r="DW13" s="68" t="s">
        <v>714</v>
      </c>
      <c r="EA13" s="67" t="s">
        <v>715</v>
      </c>
    </row>
    <row r="14" spans="1:131" ht="11.25" customHeight="1" x14ac:dyDescent="0.15">
      <c r="A14" s="1024"/>
      <c r="B14" s="1025"/>
      <c r="C14" s="1025"/>
      <c r="D14" s="1025"/>
      <c r="E14" s="1025"/>
      <c r="F14" s="1025"/>
      <c r="G14" s="1025"/>
      <c r="H14" s="1025"/>
      <c r="I14" s="1025"/>
      <c r="J14" s="1025"/>
      <c r="K14" s="1025"/>
      <c r="L14" s="1025"/>
      <c r="M14" s="1026"/>
      <c r="N14" s="1029"/>
      <c r="O14" s="1017"/>
      <c r="P14" s="1017"/>
      <c r="Q14" s="1017"/>
      <c r="R14" s="1017"/>
      <c r="S14" s="1017"/>
      <c r="T14" s="1017"/>
      <c r="U14" s="1017"/>
      <c r="V14" s="1017"/>
      <c r="W14" s="1017"/>
      <c r="X14" s="1017"/>
      <c r="Y14" s="1017"/>
      <c r="Z14" s="1017"/>
      <c r="AA14" s="1017"/>
      <c r="AB14" s="1017"/>
      <c r="AC14" s="1017"/>
      <c r="AD14" s="1017"/>
      <c r="AE14" s="1017"/>
      <c r="AF14" s="1017"/>
      <c r="AG14" s="1017"/>
      <c r="AH14" s="1017"/>
      <c r="AI14" s="1031"/>
      <c r="AJ14" s="1017"/>
      <c r="AK14" s="1017"/>
      <c r="AL14" s="1017"/>
      <c r="AM14" s="1017"/>
      <c r="AN14" s="1031"/>
      <c r="AO14" s="618"/>
      <c r="AP14" s="618"/>
      <c r="AQ14" s="1017"/>
      <c r="AR14" s="1017"/>
      <c r="AS14" s="1017"/>
      <c r="AT14" s="1017"/>
      <c r="AU14" s="1017"/>
      <c r="AV14" s="1017"/>
      <c r="AW14" s="1017"/>
      <c r="AX14" s="1017"/>
      <c r="AY14" s="1017"/>
      <c r="AZ14" s="1017"/>
      <c r="BA14" s="640"/>
      <c r="BB14" s="1035"/>
      <c r="DU14" s="60"/>
      <c r="DV14" s="68" t="s">
        <v>716</v>
      </c>
      <c r="DW14" s="68" t="s">
        <v>717</v>
      </c>
      <c r="EA14" s="68" t="s">
        <v>718</v>
      </c>
    </row>
    <row r="15" spans="1:131" ht="11.25" customHeight="1" x14ac:dyDescent="0.15">
      <c r="A15" s="1036" t="s">
        <v>719</v>
      </c>
      <c r="B15" s="1037"/>
      <c r="C15" s="1037"/>
      <c r="D15" s="1037"/>
      <c r="E15" s="1037"/>
      <c r="F15" s="1038"/>
      <c r="G15" s="1038"/>
      <c r="H15" s="1038"/>
      <c r="I15" s="1038"/>
      <c r="J15" s="1038"/>
      <c r="K15" s="1038"/>
      <c r="L15" s="1038"/>
      <c r="M15" s="1039"/>
      <c r="N15" s="1041" t="str">
        <f>'01.入会申込書'!M35</f>
        <v/>
      </c>
      <c r="O15" s="1041"/>
      <c r="P15" s="1041"/>
      <c r="Q15" s="1041"/>
      <c r="R15" s="1041"/>
      <c r="S15" s="1041"/>
      <c r="T15" s="1041"/>
      <c r="U15" s="1041"/>
      <c r="V15" s="1041"/>
      <c r="W15" s="1041"/>
      <c r="X15" s="1041"/>
      <c r="Y15" s="1041"/>
      <c r="Z15" s="1041"/>
      <c r="AA15" s="1041"/>
      <c r="AB15" s="1041"/>
      <c r="AC15" s="1041"/>
      <c r="AD15" s="1041"/>
      <c r="AE15" s="1041"/>
      <c r="AF15" s="1041"/>
      <c r="AG15" s="1041"/>
      <c r="AH15" s="1041"/>
      <c r="AI15" s="1041"/>
      <c r="AJ15" s="1041"/>
      <c r="AK15" s="1041"/>
      <c r="AL15" s="1041"/>
      <c r="AM15" s="1041"/>
      <c r="AN15" s="1041"/>
      <c r="AO15" s="1041"/>
      <c r="AP15" s="1041"/>
      <c r="AQ15" s="1041"/>
      <c r="AR15" s="1041"/>
      <c r="AS15" s="1041"/>
      <c r="AT15" s="1041"/>
      <c r="AU15" s="1041"/>
      <c r="AV15" s="1041"/>
      <c r="AW15" s="1041"/>
      <c r="AX15" s="1041"/>
      <c r="AY15" s="1041"/>
      <c r="AZ15" s="1041"/>
      <c r="BA15" s="1041"/>
      <c r="BB15" s="1042"/>
      <c r="DU15" s="60"/>
      <c r="DV15" s="68" t="s">
        <v>59</v>
      </c>
      <c r="DW15" s="68" t="s">
        <v>720</v>
      </c>
      <c r="EA15" s="68" t="s">
        <v>721</v>
      </c>
    </row>
    <row r="16" spans="1:131" ht="11.25" customHeight="1" x14ac:dyDescent="0.15">
      <c r="A16" s="1040"/>
      <c r="B16" s="640"/>
      <c r="C16" s="640"/>
      <c r="D16" s="640"/>
      <c r="E16" s="640"/>
      <c r="F16" s="618"/>
      <c r="G16" s="618"/>
      <c r="H16" s="618"/>
      <c r="I16" s="618"/>
      <c r="J16" s="618"/>
      <c r="K16" s="618"/>
      <c r="L16" s="618"/>
      <c r="M16" s="1023"/>
      <c r="N16" s="1043"/>
      <c r="O16" s="1043"/>
      <c r="P16" s="1043"/>
      <c r="Q16" s="1043"/>
      <c r="R16" s="1043"/>
      <c r="S16" s="1043"/>
      <c r="T16" s="1043"/>
      <c r="U16" s="1043"/>
      <c r="V16" s="1043"/>
      <c r="W16" s="1043"/>
      <c r="X16" s="1043"/>
      <c r="Y16" s="1043"/>
      <c r="Z16" s="1043"/>
      <c r="AA16" s="1043"/>
      <c r="AB16" s="1043"/>
      <c r="AC16" s="1043"/>
      <c r="AD16" s="1043"/>
      <c r="AE16" s="1043"/>
      <c r="AF16" s="1043"/>
      <c r="AG16" s="1043"/>
      <c r="AH16" s="1043"/>
      <c r="AI16" s="1043"/>
      <c r="AJ16" s="1043"/>
      <c r="AK16" s="1043"/>
      <c r="AL16" s="1043"/>
      <c r="AM16" s="1043"/>
      <c r="AN16" s="1043"/>
      <c r="AO16" s="1043"/>
      <c r="AP16" s="1043"/>
      <c r="AQ16" s="1043"/>
      <c r="AR16" s="1043"/>
      <c r="AS16" s="1043"/>
      <c r="AT16" s="1043"/>
      <c r="AU16" s="1043"/>
      <c r="AV16" s="1043"/>
      <c r="AW16" s="1043"/>
      <c r="AX16" s="1043"/>
      <c r="AY16" s="1043"/>
      <c r="AZ16" s="1043"/>
      <c r="BA16" s="1043"/>
      <c r="BB16" s="1044"/>
      <c r="DU16" s="60"/>
      <c r="DV16" s="68" t="s">
        <v>722</v>
      </c>
      <c r="DW16" s="68" t="s">
        <v>723</v>
      </c>
      <c r="EA16" s="68" t="s">
        <v>59</v>
      </c>
    </row>
    <row r="17" spans="1:133" ht="11.25" customHeight="1" x14ac:dyDescent="0.15">
      <c r="A17" s="1011"/>
      <c r="B17" s="1012"/>
      <c r="C17" s="1012"/>
      <c r="D17" s="1012"/>
      <c r="E17" s="1012"/>
      <c r="F17" s="1025"/>
      <c r="G17" s="1025"/>
      <c r="H17" s="1025"/>
      <c r="I17" s="1025"/>
      <c r="J17" s="1025"/>
      <c r="K17" s="1025"/>
      <c r="L17" s="1025"/>
      <c r="M17" s="1026"/>
      <c r="N17" s="1045"/>
      <c r="O17" s="1045"/>
      <c r="P17" s="1045"/>
      <c r="Q17" s="1045"/>
      <c r="R17" s="1045"/>
      <c r="S17" s="1045"/>
      <c r="T17" s="1045"/>
      <c r="U17" s="1045"/>
      <c r="V17" s="1045"/>
      <c r="W17" s="1045"/>
      <c r="X17" s="1045"/>
      <c r="Y17" s="1045"/>
      <c r="Z17" s="1045"/>
      <c r="AA17" s="1045"/>
      <c r="AB17" s="1045"/>
      <c r="AC17" s="1045"/>
      <c r="AD17" s="1045"/>
      <c r="AE17" s="1045"/>
      <c r="AF17" s="1045"/>
      <c r="AG17" s="1045"/>
      <c r="AH17" s="1045"/>
      <c r="AI17" s="1045"/>
      <c r="AJ17" s="1045"/>
      <c r="AK17" s="1045"/>
      <c r="AL17" s="1045"/>
      <c r="AM17" s="1045"/>
      <c r="AN17" s="1045"/>
      <c r="AO17" s="1045"/>
      <c r="AP17" s="1045"/>
      <c r="AQ17" s="1045"/>
      <c r="AR17" s="1045"/>
      <c r="AS17" s="1045"/>
      <c r="AT17" s="1045"/>
      <c r="AU17" s="1045"/>
      <c r="AV17" s="1045"/>
      <c r="AW17" s="1045"/>
      <c r="AX17" s="1045"/>
      <c r="AY17" s="1045"/>
      <c r="AZ17" s="1045"/>
      <c r="BA17" s="1045"/>
      <c r="BB17" s="1046"/>
      <c r="DU17" s="60"/>
      <c r="DV17" s="68" t="s">
        <v>724</v>
      </c>
      <c r="DW17" s="68" t="s">
        <v>725</v>
      </c>
      <c r="EA17" s="68" t="s">
        <v>726</v>
      </c>
    </row>
    <row r="18" spans="1:133" ht="11.25" customHeight="1" x14ac:dyDescent="0.15">
      <c r="A18" s="414" t="s">
        <v>727</v>
      </c>
      <c r="B18" s="391"/>
      <c r="C18" s="391"/>
      <c r="D18" s="391"/>
      <c r="E18" s="391"/>
      <c r="F18" s="1047"/>
      <c r="G18" s="1047"/>
      <c r="H18" s="1047"/>
      <c r="I18" s="1047"/>
      <c r="J18" s="1047"/>
      <c r="K18" s="1047"/>
      <c r="L18" s="1047"/>
      <c r="M18" s="1048"/>
      <c r="N18" s="1041"/>
      <c r="O18" s="1041"/>
      <c r="P18" s="1041"/>
      <c r="Q18" s="1041"/>
      <c r="R18" s="1041"/>
      <c r="S18" s="1041"/>
      <c r="T18" s="1041"/>
      <c r="U18" s="1041"/>
      <c r="V18" s="1041"/>
      <c r="W18" s="1041"/>
      <c r="X18" s="1041"/>
      <c r="Y18" s="1041"/>
      <c r="Z18" s="1041"/>
      <c r="AA18" s="1041"/>
      <c r="AB18" s="1041"/>
      <c r="AC18" s="1041"/>
      <c r="AD18" s="1041"/>
      <c r="AE18" s="1041"/>
      <c r="AF18" s="1041"/>
      <c r="AG18" s="1041"/>
      <c r="AH18" s="1041"/>
      <c r="AI18" s="1041"/>
      <c r="AJ18" s="1041"/>
      <c r="AK18" s="1041"/>
      <c r="AL18" s="1041"/>
      <c r="AM18" s="1041"/>
      <c r="AN18" s="1041"/>
      <c r="AO18" s="1041"/>
      <c r="AP18" s="1041"/>
      <c r="AQ18" s="1041"/>
      <c r="AR18" s="1041"/>
      <c r="AS18" s="1041"/>
      <c r="AT18" s="1041"/>
      <c r="AU18" s="1041"/>
      <c r="AV18" s="1041"/>
      <c r="AW18" s="1041"/>
      <c r="AX18" s="1041"/>
      <c r="AY18" s="1041"/>
      <c r="AZ18" s="1041"/>
      <c r="BA18" s="1041"/>
      <c r="BB18" s="1042"/>
      <c r="DU18" s="60"/>
      <c r="DV18" s="68" t="s">
        <v>728</v>
      </c>
      <c r="DW18" s="68" t="s">
        <v>729</v>
      </c>
      <c r="EA18" s="68" t="s">
        <v>730</v>
      </c>
    </row>
    <row r="19" spans="1:133" ht="11.25" customHeight="1" x14ac:dyDescent="0.15">
      <c r="A19" s="378"/>
      <c r="B19" s="342"/>
      <c r="C19" s="342"/>
      <c r="D19" s="342"/>
      <c r="E19" s="342"/>
      <c r="F19" s="996"/>
      <c r="G19" s="996"/>
      <c r="H19" s="996"/>
      <c r="I19" s="996"/>
      <c r="J19" s="996"/>
      <c r="K19" s="996"/>
      <c r="L19" s="996"/>
      <c r="M19" s="1049"/>
      <c r="N19" s="1043"/>
      <c r="O19" s="1043"/>
      <c r="P19" s="1043"/>
      <c r="Q19" s="1043"/>
      <c r="R19" s="1043"/>
      <c r="S19" s="1043"/>
      <c r="T19" s="1043"/>
      <c r="U19" s="1043"/>
      <c r="V19" s="1043"/>
      <c r="W19" s="1043"/>
      <c r="X19" s="1043"/>
      <c r="Y19" s="1043"/>
      <c r="Z19" s="1043"/>
      <c r="AA19" s="1043"/>
      <c r="AB19" s="1043"/>
      <c r="AC19" s="1043"/>
      <c r="AD19" s="1043"/>
      <c r="AE19" s="1043"/>
      <c r="AF19" s="1043"/>
      <c r="AG19" s="1043"/>
      <c r="AH19" s="1043"/>
      <c r="AI19" s="1043"/>
      <c r="AJ19" s="1043"/>
      <c r="AK19" s="1043"/>
      <c r="AL19" s="1043"/>
      <c r="AM19" s="1043"/>
      <c r="AN19" s="1043"/>
      <c r="AO19" s="1043"/>
      <c r="AP19" s="1043"/>
      <c r="AQ19" s="1043"/>
      <c r="AR19" s="1043"/>
      <c r="AS19" s="1043"/>
      <c r="AT19" s="1043"/>
      <c r="AU19" s="1043"/>
      <c r="AV19" s="1043"/>
      <c r="AW19" s="1043"/>
      <c r="AX19" s="1043"/>
      <c r="AY19" s="1043"/>
      <c r="AZ19" s="1043"/>
      <c r="BA19" s="1043"/>
      <c r="BB19" s="1044"/>
      <c r="DU19" s="60"/>
      <c r="DV19" s="68" t="s">
        <v>81</v>
      </c>
      <c r="DW19" s="68" t="s">
        <v>731</v>
      </c>
      <c r="EA19" s="68" t="s">
        <v>732</v>
      </c>
    </row>
    <row r="20" spans="1:133" ht="11.25" customHeight="1" x14ac:dyDescent="0.15">
      <c r="A20" s="367"/>
      <c r="B20" s="368"/>
      <c r="C20" s="368"/>
      <c r="D20" s="368"/>
      <c r="E20" s="368"/>
      <c r="F20" s="1050"/>
      <c r="G20" s="1050"/>
      <c r="H20" s="1050"/>
      <c r="I20" s="1050"/>
      <c r="J20" s="1050"/>
      <c r="K20" s="1050"/>
      <c r="L20" s="1050"/>
      <c r="M20" s="1051"/>
      <c r="N20" s="1045"/>
      <c r="O20" s="1045"/>
      <c r="P20" s="1045"/>
      <c r="Q20" s="1045"/>
      <c r="R20" s="1045"/>
      <c r="S20" s="1045"/>
      <c r="T20" s="1045"/>
      <c r="U20" s="1045"/>
      <c r="V20" s="1045"/>
      <c r="W20" s="1045"/>
      <c r="X20" s="1045"/>
      <c r="Y20" s="1045"/>
      <c r="Z20" s="1045"/>
      <c r="AA20" s="1045"/>
      <c r="AB20" s="1045"/>
      <c r="AC20" s="1045"/>
      <c r="AD20" s="1045"/>
      <c r="AE20" s="1045"/>
      <c r="AF20" s="1045"/>
      <c r="AG20" s="1045"/>
      <c r="AH20" s="1045"/>
      <c r="AI20" s="1045"/>
      <c r="AJ20" s="1045"/>
      <c r="AK20" s="1045"/>
      <c r="AL20" s="1045"/>
      <c r="AM20" s="1045"/>
      <c r="AN20" s="1045"/>
      <c r="AO20" s="1045"/>
      <c r="AP20" s="1045"/>
      <c r="AQ20" s="1045"/>
      <c r="AR20" s="1045"/>
      <c r="AS20" s="1045"/>
      <c r="AT20" s="1045"/>
      <c r="AU20" s="1045"/>
      <c r="AV20" s="1045"/>
      <c r="AW20" s="1045"/>
      <c r="AX20" s="1045"/>
      <c r="AY20" s="1045"/>
      <c r="AZ20" s="1045"/>
      <c r="BA20" s="1045"/>
      <c r="BB20" s="1046"/>
      <c r="DU20" s="60"/>
      <c r="DV20" s="68" t="s">
        <v>733</v>
      </c>
      <c r="DW20" s="68" t="s">
        <v>734</v>
      </c>
      <c r="EA20" s="68" t="s">
        <v>81</v>
      </c>
      <c r="EC20" s="50"/>
    </row>
    <row r="21" spans="1:133" ht="11.25" customHeight="1" x14ac:dyDescent="0.15">
      <c r="A21" s="465" t="s">
        <v>735</v>
      </c>
      <c r="B21" s="1052"/>
      <c r="C21" s="1052"/>
      <c r="D21" s="1052"/>
      <c r="E21" s="1052"/>
      <c r="F21" s="1052"/>
      <c r="G21" s="1053"/>
      <c r="H21" s="490" t="s">
        <v>736</v>
      </c>
      <c r="I21" s="1060"/>
      <c r="J21" s="1060"/>
      <c r="K21" s="1060"/>
      <c r="L21" s="1060"/>
      <c r="M21" s="1061"/>
      <c r="N21" s="1065" t="str">
        <f>IF(ISBLANK(VLOOKUP("専任取引士"&amp;ROUNDUP(ROW($A21)/11,0),sentori,4,FALSE)),"",VLOOKUP("専任取引士"&amp;ROUNDUP(ROW($A21)/11,0),sentori,4,FALSE))</f>
        <v/>
      </c>
      <c r="O21" s="1066"/>
      <c r="P21" s="1066"/>
      <c r="Q21" s="1066"/>
      <c r="R21" s="1066"/>
      <c r="S21" s="1066"/>
      <c r="T21" s="1066"/>
      <c r="U21" s="1066"/>
      <c r="V21" s="1066"/>
      <c r="W21" s="1066"/>
      <c r="X21" s="1066"/>
      <c r="Y21" s="1066"/>
      <c r="Z21" s="1066"/>
      <c r="AA21" s="1066"/>
      <c r="AB21" s="1066"/>
      <c r="AC21" s="1066"/>
      <c r="AD21" s="1067"/>
      <c r="AE21" s="1069" t="s">
        <v>1073</v>
      </c>
      <c r="AF21" s="1070"/>
      <c r="AG21" s="1075" t="str">
        <f>IF(ISBLANK(VLOOKUP("専任取引士"&amp;ROUNDUP(ROW($A21)/11,0),sentori,8,FALSE)),"",TEXT(VLOOKUP("専任取引士"&amp;ROUNDUP(ROW($A21)/11,0),sentori,8,FALSE),"ggg"))</f>
        <v/>
      </c>
      <c r="AH21" s="1076"/>
      <c r="AI21" s="1076"/>
      <c r="AJ21" s="1076"/>
      <c r="AK21" s="1081" t="str">
        <f>IF(ISBLANK(VLOOKUP("専任取引士"&amp;ROUNDUP(ROW($A21)/11,0),sentori,8,FALSE)),"",TEXT(VLOOKUP("専任取引士"&amp;ROUNDUP(ROW($A21)/11,0),sentori,8,FALSE),"e"))</f>
        <v/>
      </c>
      <c r="AL21" s="1081"/>
      <c r="AM21" s="1081"/>
      <c r="AN21" s="1081"/>
      <c r="AO21" s="1037" t="s">
        <v>1074</v>
      </c>
      <c r="AP21" s="1037"/>
      <c r="AQ21" s="1081" t="str">
        <f>IF(ISBLANK(VLOOKUP("専任取引士"&amp;ROUNDUP(ROW($A21)/11,0),sentori,8,FALSE)),"",MONTH(VLOOKUP("専任取引士"&amp;ROUNDUP(ROW($A21)/11,0),sentori,8,FALSE)))</f>
        <v/>
      </c>
      <c r="AR21" s="1081"/>
      <c r="AS21" s="1037" t="s">
        <v>1075</v>
      </c>
      <c r="AT21" s="1038"/>
      <c r="AU21" s="1081" t="str">
        <f>IF(ISBLANK(VLOOKUP("専任取引士"&amp;ROUNDUP(ROW($A21)/11,0),sentori,8,FALSE)),"",DAY(VLOOKUP("専任取引士"&amp;ROUNDUP(ROW($A21)/11,0),sentori,8,FALSE)))</f>
        <v/>
      </c>
      <c r="AV21" s="1081"/>
      <c r="AW21" s="1037" t="s">
        <v>1076</v>
      </c>
      <c r="AX21" s="1037"/>
      <c r="AY21" s="1086" t="s">
        <v>1077</v>
      </c>
      <c r="AZ21" s="1087" t="str">
        <f>LEFT(VLOOKUP("専任取引士1",sentori,7,FALSE),1)</f>
        <v/>
      </c>
      <c r="BA21" s="1075" t="str">
        <f>LEFT(VLOOKUP("専任取引士"&amp;ROUNDUP(ROW($A21)/11,0),sentori,7,FALSE),1)</f>
        <v/>
      </c>
      <c r="BB21" s="1092"/>
      <c r="DU21" s="60"/>
      <c r="DV21" s="68" t="s">
        <v>737</v>
      </c>
      <c r="DW21" s="68" t="s">
        <v>738</v>
      </c>
      <c r="EA21" s="68" t="s">
        <v>739</v>
      </c>
    </row>
    <row r="22" spans="1:133" ht="11.25" customHeight="1" x14ac:dyDescent="0.15">
      <c r="A22" s="1054"/>
      <c r="B22" s="1055"/>
      <c r="C22" s="1055"/>
      <c r="D22" s="1055"/>
      <c r="E22" s="1055"/>
      <c r="F22" s="1055"/>
      <c r="G22" s="1056"/>
      <c r="H22" s="1062"/>
      <c r="I22" s="1063"/>
      <c r="J22" s="1063"/>
      <c r="K22" s="1063"/>
      <c r="L22" s="1063"/>
      <c r="M22" s="1064"/>
      <c r="N22" s="1068"/>
      <c r="O22" s="523"/>
      <c r="P22" s="523"/>
      <c r="Q22" s="523"/>
      <c r="R22" s="523"/>
      <c r="S22" s="523"/>
      <c r="T22" s="523"/>
      <c r="U22" s="523"/>
      <c r="V22" s="523"/>
      <c r="W22" s="523"/>
      <c r="X22" s="523"/>
      <c r="Y22" s="523"/>
      <c r="Z22" s="523"/>
      <c r="AA22" s="523"/>
      <c r="AB22" s="523"/>
      <c r="AC22" s="523"/>
      <c r="AD22" s="524"/>
      <c r="AE22" s="1071"/>
      <c r="AF22" s="1072"/>
      <c r="AG22" s="1077"/>
      <c r="AH22" s="1078"/>
      <c r="AI22" s="1078"/>
      <c r="AJ22" s="1078"/>
      <c r="AK22" s="1082"/>
      <c r="AL22" s="1082"/>
      <c r="AM22" s="1082"/>
      <c r="AN22" s="1082"/>
      <c r="AO22" s="640"/>
      <c r="AP22" s="640"/>
      <c r="AQ22" s="1082"/>
      <c r="AR22" s="1082"/>
      <c r="AS22" s="618"/>
      <c r="AT22" s="618"/>
      <c r="AU22" s="1082"/>
      <c r="AV22" s="1082"/>
      <c r="AW22" s="640"/>
      <c r="AX22" s="640"/>
      <c r="AY22" s="1088"/>
      <c r="AZ22" s="1089"/>
      <c r="BA22" s="1077"/>
      <c r="BB22" s="1093"/>
      <c r="DU22" s="60"/>
      <c r="DV22" s="68" t="s">
        <v>740</v>
      </c>
      <c r="DW22" s="68" t="s">
        <v>741</v>
      </c>
      <c r="EA22" s="68" t="s">
        <v>742</v>
      </c>
    </row>
    <row r="23" spans="1:133" ht="11.25" customHeight="1" x14ac:dyDescent="0.15">
      <c r="A23" s="1054"/>
      <c r="B23" s="1055"/>
      <c r="C23" s="1055"/>
      <c r="D23" s="1055"/>
      <c r="E23" s="1055"/>
      <c r="F23" s="1055"/>
      <c r="G23" s="1056"/>
      <c r="H23" s="407" t="s">
        <v>743</v>
      </c>
      <c r="I23" s="353"/>
      <c r="J23" s="353"/>
      <c r="K23" s="353"/>
      <c r="L23" s="353"/>
      <c r="M23" s="1095"/>
      <c r="N23" s="1097" t="str">
        <f>IF(ISBLANK(VLOOKUP("専任取引士"&amp;ROUNDUP(ROW($A21)/11,0),sentori,3,FALSE)),"",VLOOKUP("専任取引士"&amp;ROUNDUP(ROW($A21)/11,0),sentori,3,FALSE))</f>
        <v/>
      </c>
      <c r="O23" s="1098"/>
      <c r="P23" s="1098"/>
      <c r="Q23" s="1098"/>
      <c r="R23" s="1098"/>
      <c r="S23" s="1098"/>
      <c r="T23" s="1098"/>
      <c r="U23" s="1098"/>
      <c r="V23" s="1098"/>
      <c r="W23" s="1098"/>
      <c r="X23" s="1098"/>
      <c r="Y23" s="1098"/>
      <c r="Z23" s="1098"/>
      <c r="AA23" s="1098"/>
      <c r="AB23" s="1098"/>
      <c r="AC23" s="1098"/>
      <c r="AD23" s="1099"/>
      <c r="AE23" s="1073"/>
      <c r="AF23" s="1074"/>
      <c r="AG23" s="1079"/>
      <c r="AH23" s="1080"/>
      <c r="AI23" s="1080"/>
      <c r="AJ23" s="1080"/>
      <c r="AK23" s="1083"/>
      <c r="AL23" s="1083"/>
      <c r="AM23" s="1083"/>
      <c r="AN23" s="1083"/>
      <c r="AO23" s="1084"/>
      <c r="AP23" s="1084"/>
      <c r="AQ23" s="1083"/>
      <c r="AR23" s="1083"/>
      <c r="AS23" s="1085"/>
      <c r="AT23" s="1085"/>
      <c r="AU23" s="1083"/>
      <c r="AV23" s="1083"/>
      <c r="AW23" s="1084"/>
      <c r="AX23" s="1084"/>
      <c r="AY23" s="1088"/>
      <c r="AZ23" s="1089"/>
      <c r="BA23" s="1077"/>
      <c r="BB23" s="1093"/>
      <c r="DU23" s="60"/>
      <c r="DV23" s="68" t="s">
        <v>744</v>
      </c>
      <c r="DW23" s="68" t="s">
        <v>745</v>
      </c>
      <c r="EA23" s="68" t="s">
        <v>746</v>
      </c>
    </row>
    <row r="24" spans="1:133" ht="11.25" customHeight="1" x14ac:dyDescent="0.15">
      <c r="A24" s="1054"/>
      <c r="B24" s="1055"/>
      <c r="C24" s="1055"/>
      <c r="D24" s="1055"/>
      <c r="E24" s="1055"/>
      <c r="F24" s="1055"/>
      <c r="G24" s="1056"/>
      <c r="H24" s="1096"/>
      <c r="I24" s="996"/>
      <c r="J24" s="996"/>
      <c r="K24" s="996"/>
      <c r="L24" s="996"/>
      <c r="M24" s="1049"/>
      <c r="N24" s="1100"/>
      <c r="O24" s="521"/>
      <c r="P24" s="521"/>
      <c r="Q24" s="521"/>
      <c r="R24" s="521"/>
      <c r="S24" s="521"/>
      <c r="T24" s="521"/>
      <c r="U24" s="521"/>
      <c r="V24" s="521"/>
      <c r="W24" s="521"/>
      <c r="X24" s="521"/>
      <c r="Y24" s="521"/>
      <c r="Z24" s="521"/>
      <c r="AA24" s="521"/>
      <c r="AB24" s="521"/>
      <c r="AC24" s="521"/>
      <c r="AD24" s="522"/>
      <c r="AE24" s="1101" t="s">
        <v>944</v>
      </c>
      <c r="AF24" s="1102"/>
      <c r="AG24" s="1103"/>
      <c r="AH24" s="1106" t="str">
        <f>IF(ISBLANK(VLOOKUP("専任取引士"&amp;ROUNDUP(ROW($A21)/11,0),sentori,19,FALSE)),"",LEFT(VLOOKUP("専任取引士"&amp;ROUNDUP(ROW($A21)/11,0),sentori,19,FALSE),FIND("-",VLOOKUP("専任取引士"&amp;ROUNDUP(ROW($A21)/11,0),sentori,19,FALSE))-1))</f>
        <v/>
      </c>
      <c r="AI24" s="1107"/>
      <c r="AJ24" s="1107"/>
      <c r="AK24" s="1107"/>
      <c r="AL24" s="1107"/>
      <c r="AM24" s="1102" t="s">
        <v>942</v>
      </c>
      <c r="AN24" s="455" t="str">
        <f>IF(ISBLANK(VLOOKUP("専任取引士"&amp;ROUNDUP(ROW($A21)/11,0),sentori,19,FALSE)),"",LEFT(RIGHT(VLOOKUP("専任取引士"&amp;ROUNDUP(ROW($A21)/11,0),sentori,19,FALSE),LEN(VLOOKUP("専任取引士"&amp;ROUNDUP(ROW($A21)/11,0),sentori,19,FALSE))-FIND("-",VLOOKUP("専任取引士"&amp;ROUNDUP(ROW($A21)/11,0),sentori,19,FALSE))),FIND("-",RIGHT(VLOOKUP("専任取引士"&amp;ROUNDUP(ROW($A21)/11,0),sentori,19,FALSE),LEN(VLOOKUP("専任取引士"&amp;ROUNDUP(ROW($A21)/11,0),sentori,19,FALSE))-FIND("-",VLOOKUP("専任取引士"&amp;ROUNDUP(ROW($A21)/11,0),sentori,19,FALSE))))-1))</f>
        <v/>
      </c>
      <c r="AO24" s="455"/>
      <c r="AP24" s="455"/>
      <c r="AQ24" s="455"/>
      <c r="AR24" s="455"/>
      <c r="AS24" s="1102" t="s">
        <v>943</v>
      </c>
      <c r="AT24" s="455" t="str">
        <f>IF(ISBLANK(VLOOKUP("専任取引士"&amp;ROUNDUP(ROW($A21)/11,0),sentori,19,FALSE)),"",RIGHT(RIGHT(VLOOKUP("専任取引士"&amp;ROUNDUP(ROW($A21)/11,0),sentori,19,FALSE),LEN(VLOOKUP("専任取引士"&amp;ROUNDUP(ROW($A21)/11,0),sentori,19,FALSE))-FIND("-",VLOOKUP("専任取引士"&amp;ROUNDUP(ROW($A21)/11,0),sentori,19,FALSE))),LEN(RIGHT(VLOOKUP("専任取引士"&amp;ROUNDUP(ROW($A21)/11,0),sentori,19,FALSE),LEN(VLOOKUP("専任取引士"&amp;ROUNDUP(ROW($A21)/11,0),sentori,19,FALSE))-FIND("-",VLOOKUP("専任取引士"&amp;ROUNDUP(ROW($A21)/11,0),sentori,19,FALSE))))-FIND("-",RIGHT(VLOOKUP("専任取引士"&amp;ROUNDUP(ROW($A21)/11,0),sentori,19,FALSE),LEN(VLOOKUP("専任取引士"&amp;ROUNDUP(ROW($A21)/11,0),sentori,19,FALSE))-FIND("-",VLOOKUP("専任取引士"&amp;ROUNDUP(ROW($A21)/11,0),sentori,19,FALSE))))))</f>
        <v/>
      </c>
      <c r="AU24" s="455"/>
      <c r="AV24" s="455"/>
      <c r="AW24" s="455"/>
      <c r="AX24" s="460"/>
      <c r="AY24" s="1088"/>
      <c r="AZ24" s="1089"/>
      <c r="BA24" s="1077"/>
      <c r="BB24" s="1093"/>
      <c r="DU24" s="60"/>
      <c r="DV24" s="68" t="s">
        <v>747</v>
      </c>
      <c r="DW24" s="68" t="s">
        <v>748</v>
      </c>
      <c r="EA24" s="68" t="s">
        <v>749</v>
      </c>
    </row>
    <row r="25" spans="1:133" ht="11.25" customHeight="1" x14ac:dyDescent="0.15">
      <c r="A25" s="1054"/>
      <c r="B25" s="1055"/>
      <c r="C25" s="1055"/>
      <c r="D25" s="1055"/>
      <c r="E25" s="1055"/>
      <c r="F25" s="1055"/>
      <c r="G25" s="1056"/>
      <c r="H25" s="1062"/>
      <c r="I25" s="1063"/>
      <c r="J25" s="1063"/>
      <c r="K25" s="1063"/>
      <c r="L25" s="1063"/>
      <c r="M25" s="1064"/>
      <c r="N25" s="1068"/>
      <c r="O25" s="523"/>
      <c r="P25" s="523"/>
      <c r="Q25" s="523"/>
      <c r="R25" s="523"/>
      <c r="S25" s="523"/>
      <c r="T25" s="523"/>
      <c r="U25" s="523"/>
      <c r="V25" s="523"/>
      <c r="W25" s="523"/>
      <c r="X25" s="523"/>
      <c r="Y25" s="523"/>
      <c r="Z25" s="523"/>
      <c r="AA25" s="523"/>
      <c r="AB25" s="523"/>
      <c r="AC25" s="523"/>
      <c r="AD25" s="524"/>
      <c r="AE25" s="1104"/>
      <c r="AF25" s="1084"/>
      <c r="AG25" s="1105"/>
      <c r="AH25" s="1108"/>
      <c r="AI25" s="1083"/>
      <c r="AJ25" s="1083"/>
      <c r="AK25" s="1083"/>
      <c r="AL25" s="1083"/>
      <c r="AM25" s="1085"/>
      <c r="AN25" s="512"/>
      <c r="AO25" s="512"/>
      <c r="AP25" s="512"/>
      <c r="AQ25" s="512"/>
      <c r="AR25" s="512"/>
      <c r="AS25" s="1085"/>
      <c r="AT25" s="512"/>
      <c r="AU25" s="512"/>
      <c r="AV25" s="512"/>
      <c r="AW25" s="512"/>
      <c r="AX25" s="525"/>
      <c r="AY25" s="1090"/>
      <c r="AZ25" s="1091"/>
      <c r="BA25" s="1079"/>
      <c r="BB25" s="1094"/>
      <c r="DU25" s="60"/>
      <c r="DV25" s="68" t="s">
        <v>750</v>
      </c>
      <c r="DW25" s="68" t="s">
        <v>751</v>
      </c>
      <c r="EA25" s="68" t="s">
        <v>752</v>
      </c>
    </row>
    <row r="26" spans="1:133" ht="11.25" customHeight="1" x14ac:dyDescent="0.15">
      <c r="A26" s="1054"/>
      <c r="B26" s="1055"/>
      <c r="C26" s="1055"/>
      <c r="D26" s="1055"/>
      <c r="E26" s="1055"/>
      <c r="F26" s="1055"/>
      <c r="G26" s="1056"/>
      <c r="H26" s="407" t="s">
        <v>753</v>
      </c>
      <c r="I26" s="353"/>
      <c r="J26" s="353"/>
      <c r="K26" s="353"/>
      <c r="L26" s="353"/>
      <c r="M26" s="1095"/>
      <c r="N26" s="1109" t="s">
        <v>754</v>
      </c>
      <c r="O26" s="1110"/>
      <c r="P26" s="1111" t="str">
        <f>LEFT(VLOOKUP("専任取引士"&amp;ROUNDUP(ROW($A21)/11,0),sentori,12,FALSE),3)</f>
        <v/>
      </c>
      <c r="Q26" s="1111"/>
      <c r="R26" s="1111"/>
      <c r="S26" s="1111"/>
      <c r="T26" s="1" t="s">
        <v>755</v>
      </c>
      <c r="U26" s="1111" t="str">
        <f>RIGHT(VLOOKUP("専任取引士"&amp;ROUNDUP(ROW($A21)/11,0),sentori,12,FALSE),4)</f>
        <v/>
      </c>
      <c r="V26" s="1111"/>
      <c r="W26" s="1111"/>
      <c r="X26" s="1111"/>
      <c r="Y26" s="1111"/>
      <c r="Z26" s="1102"/>
      <c r="AA26" s="1102"/>
      <c r="AB26" s="1102"/>
      <c r="AC26" s="1102"/>
      <c r="AD26" s="1102"/>
      <c r="AE26" s="1102"/>
      <c r="AF26" s="1102"/>
      <c r="AG26" s="1102"/>
      <c r="AH26" s="1102"/>
      <c r="AI26" s="1102"/>
      <c r="AJ26" s="1102"/>
      <c r="AK26" s="1102"/>
      <c r="AL26" s="1102"/>
      <c r="AM26" s="1102"/>
      <c r="AN26" s="1102"/>
      <c r="AO26" s="1102"/>
      <c r="AP26" s="1102"/>
      <c r="AQ26" s="1102"/>
      <c r="AR26" s="1102"/>
      <c r="AS26" s="1102"/>
      <c r="AT26" s="1102"/>
      <c r="AU26" s="1102"/>
      <c r="AV26" s="1102"/>
      <c r="AW26" s="1102"/>
      <c r="AX26" s="1102"/>
      <c r="AY26" s="1102"/>
      <c r="AZ26" s="1102"/>
      <c r="BA26" s="1102"/>
      <c r="BB26" s="1112"/>
      <c r="DU26" s="70"/>
      <c r="DV26" s="68" t="s">
        <v>756</v>
      </c>
      <c r="DW26" s="68" t="s">
        <v>757</v>
      </c>
      <c r="EA26" s="68" t="s">
        <v>758</v>
      </c>
    </row>
    <row r="27" spans="1:133" ht="11.25" customHeight="1" x14ac:dyDescent="0.15">
      <c r="A27" s="1054"/>
      <c r="B27" s="1055"/>
      <c r="C27" s="1055"/>
      <c r="D27" s="1055"/>
      <c r="E27" s="1055"/>
      <c r="F27" s="1055"/>
      <c r="G27" s="1056"/>
      <c r="H27" s="1096"/>
      <c r="I27" s="996"/>
      <c r="J27" s="996"/>
      <c r="K27" s="996"/>
      <c r="L27" s="996"/>
      <c r="M27" s="1049"/>
      <c r="N27" s="1100" t="str">
        <f>IF(ISBLANK(VLOOKUP("専任取引士"&amp;ROUNDUP(ROW($A21)/11,0),sentori,11,FALSE)),_xlfn.CONCAT(VLOOKUP("専任取引士"&amp;ROUNDUP(ROW($A21)/11,0),sentori,13,FALSE),VLOOKUP("専任取引士"&amp;ROUNDUP(ROW($A21)/11,0),sentori,14,FALSE),VLOOKUP("専任取引士"&amp;ROUNDUP(ROW($A21)/11,0),sentori,15,FALSE),VLOOKUP("専任取引士"&amp;ROUNDUP(ROW($A21)/11,0),sentori,16,FALSE),"　",VLOOKUP("専任取引士"&amp;ROUNDUP(ROW($A21)/11,0),sentori,17,FALSE)),VLOOKUP("専任取引士"&amp;ROUNDUP(ROW($A21)/11,0),sentori,18,FALSE))</f>
        <v>　</v>
      </c>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1"/>
      <c r="AQ27" s="521"/>
      <c r="AR27" s="521"/>
      <c r="AS27" s="521"/>
      <c r="AT27" s="521"/>
      <c r="AU27" s="521"/>
      <c r="AV27" s="521"/>
      <c r="AW27" s="521"/>
      <c r="AX27" s="521"/>
      <c r="AY27" s="521"/>
      <c r="AZ27" s="521"/>
      <c r="BA27" s="521"/>
      <c r="BB27" s="1113"/>
      <c r="DU27" s="70"/>
      <c r="DV27" s="68" t="s">
        <v>759</v>
      </c>
      <c r="DW27" s="68" t="s">
        <v>760</v>
      </c>
      <c r="EA27" s="68" t="s">
        <v>761</v>
      </c>
    </row>
    <row r="28" spans="1:133" ht="11.25" customHeight="1" x14ac:dyDescent="0.15">
      <c r="A28" s="1054"/>
      <c r="B28" s="1055"/>
      <c r="C28" s="1055"/>
      <c r="D28" s="1055"/>
      <c r="E28" s="1055"/>
      <c r="F28" s="1055"/>
      <c r="G28" s="1056"/>
      <c r="H28" s="1096"/>
      <c r="I28" s="996"/>
      <c r="J28" s="996"/>
      <c r="K28" s="996"/>
      <c r="L28" s="996"/>
      <c r="M28" s="1049"/>
      <c r="N28" s="1100"/>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1"/>
      <c r="AL28" s="521"/>
      <c r="AM28" s="521"/>
      <c r="AN28" s="521"/>
      <c r="AO28" s="521"/>
      <c r="AP28" s="521"/>
      <c r="AQ28" s="521"/>
      <c r="AR28" s="521"/>
      <c r="AS28" s="521"/>
      <c r="AT28" s="521"/>
      <c r="AU28" s="521"/>
      <c r="AV28" s="521"/>
      <c r="AW28" s="521"/>
      <c r="AX28" s="521"/>
      <c r="AY28" s="521"/>
      <c r="AZ28" s="521"/>
      <c r="BA28" s="521"/>
      <c r="BB28" s="1113"/>
      <c r="DU28" s="60"/>
      <c r="DV28" s="68" t="s">
        <v>126</v>
      </c>
      <c r="DW28" s="68" t="s">
        <v>762</v>
      </c>
      <c r="EA28" s="68" t="s">
        <v>763</v>
      </c>
    </row>
    <row r="29" spans="1:133" ht="11.25" customHeight="1" x14ac:dyDescent="0.15">
      <c r="A29" s="1054"/>
      <c r="B29" s="1055"/>
      <c r="C29" s="1055"/>
      <c r="D29" s="1055"/>
      <c r="E29" s="1055"/>
      <c r="F29" s="1055"/>
      <c r="G29" s="1056"/>
      <c r="H29" s="1062"/>
      <c r="I29" s="1063"/>
      <c r="J29" s="1063"/>
      <c r="K29" s="1063"/>
      <c r="L29" s="1063"/>
      <c r="M29" s="1064"/>
      <c r="N29" s="1068"/>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3"/>
      <c r="AY29" s="523"/>
      <c r="AZ29" s="523"/>
      <c r="BA29" s="523"/>
      <c r="BB29" s="1114"/>
      <c r="DU29" s="60"/>
      <c r="DV29" s="68" t="s">
        <v>140</v>
      </c>
      <c r="DW29" s="68" t="s">
        <v>764</v>
      </c>
      <c r="EA29" s="68" t="s">
        <v>126</v>
      </c>
    </row>
    <row r="30" spans="1:133" ht="11.25" customHeight="1" x14ac:dyDescent="0.15">
      <c r="A30" s="1054"/>
      <c r="B30" s="1055"/>
      <c r="C30" s="1055"/>
      <c r="D30" s="1055"/>
      <c r="E30" s="1055"/>
      <c r="F30" s="1055"/>
      <c r="G30" s="1056"/>
      <c r="H30" s="407" t="s">
        <v>765</v>
      </c>
      <c r="I30" s="341"/>
      <c r="J30" s="341"/>
      <c r="K30" s="341"/>
      <c r="L30" s="341"/>
      <c r="M30" s="433"/>
      <c r="N30" s="1115" t="s">
        <v>766</v>
      </c>
      <c r="O30" s="1117" t="str">
        <f>IF(ISBLANK(VLOOKUP("専任取引士"&amp;ROUNDUP(ROW($A21)/11,0),sentori,20,FALSE)),"",VLOOKUP("専任取引士"&amp;ROUNDUP(ROW($A21)/11,0),sentori,20,FALSE))</f>
        <v/>
      </c>
      <c r="P30" s="1117"/>
      <c r="Q30" s="1117"/>
      <c r="R30" s="1117"/>
      <c r="S30" s="1117"/>
      <c r="T30" s="1117"/>
      <c r="U30" s="1117"/>
      <c r="V30" s="1119" t="s">
        <v>767</v>
      </c>
      <c r="W30" s="1102" t="s">
        <v>768</v>
      </c>
      <c r="X30" s="1110"/>
      <c r="Y30" s="1107" t="str">
        <f>IF(ISBLANK(VLOOKUP("専任取引士"&amp;ROUNDUP(ROW($A21)/11,0),sentori,21,FALSE)),"",VLOOKUP("専任取引士"&amp;ROUNDUP(ROW($A21)/11,0),sentori,21,FALSE))</f>
        <v/>
      </c>
      <c r="Z30" s="1107"/>
      <c r="AA30" s="1107"/>
      <c r="AB30" s="1107"/>
      <c r="AC30" s="1107"/>
      <c r="AD30" s="1107"/>
      <c r="AE30" s="1107"/>
      <c r="AF30" s="1107"/>
      <c r="AG30" s="1102" t="s">
        <v>769</v>
      </c>
      <c r="AH30" s="1122"/>
      <c r="AI30" s="1101" t="s">
        <v>770</v>
      </c>
      <c r="AJ30" s="1102"/>
      <c r="AK30" s="1102"/>
      <c r="AL30" s="1102"/>
      <c r="AM30" s="1103"/>
      <c r="AN30" s="1126" t="str">
        <f>IF(ISBLANK(VLOOKUP("専任取引士"&amp;ROUNDUP(ROW($A21)/11,0),sentori,22,FALSE)),"",TEXT(VLOOKUP("専任取引士"&amp;ROUNDUP(ROW($A21)/11,0),sentori,22,FALSE),"ggg"))</f>
        <v/>
      </c>
      <c r="AO30" s="1117"/>
      <c r="AP30" s="1117"/>
      <c r="AQ30" s="1107" t="str">
        <f>IF(ISBLANK(VLOOKUP("専任取引士"&amp;ROUNDUP(ROW($A21)/11,0),sentori,22,FALSE)),"",TEXT(VLOOKUP("専任取引士"&amp;ROUNDUP(ROW($A21)/11,0),sentori,22,FALSE),"e"))</f>
        <v/>
      </c>
      <c r="AR30" s="1107"/>
      <c r="AS30" s="1102" t="s">
        <v>1074</v>
      </c>
      <c r="AT30" s="1102"/>
      <c r="AU30" s="1107" t="str">
        <f>IF(ISBLANK(VLOOKUP("専任取引士"&amp;ROUNDUP(ROW($A21)/11,0),sentori,22,FALSE)),"",MONTH(VLOOKUP("専任取引士"&amp;ROUNDUP(ROW($A21)/11,0),sentori,22,FALSE)))</f>
        <v/>
      </c>
      <c r="AV30" s="1107"/>
      <c r="AW30" s="1102" t="s">
        <v>1075</v>
      </c>
      <c r="AX30" s="1102"/>
      <c r="AY30" s="1107" t="str">
        <f>IF(ISBLANK(VLOOKUP("専任取引士"&amp;ROUNDUP(ROW($A21)/11,0),sentori,22,FALSE)),"",DAY(VLOOKUP("専任取引士"&amp;ROUNDUP(ROW($A21)/11,0),sentori,22,FALSE)))</f>
        <v/>
      </c>
      <c r="AZ30" s="1107"/>
      <c r="BA30" s="1102" t="s">
        <v>1076</v>
      </c>
      <c r="BB30" s="1112"/>
      <c r="DU30" s="60"/>
      <c r="DV30" s="68" t="s">
        <v>151</v>
      </c>
      <c r="DW30" s="68" t="s">
        <v>771</v>
      </c>
      <c r="EA30" s="68" t="s">
        <v>140</v>
      </c>
    </row>
    <row r="31" spans="1:133" ht="11.25" customHeight="1" x14ac:dyDescent="0.15">
      <c r="A31" s="1057"/>
      <c r="B31" s="1058"/>
      <c r="C31" s="1058"/>
      <c r="D31" s="1058"/>
      <c r="E31" s="1058"/>
      <c r="F31" s="1058"/>
      <c r="G31" s="1059"/>
      <c r="H31" s="371"/>
      <c r="I31" s="368"/>
      <c r="J31" s="368"/>
      <c r="K31" s="368"/>
      <c r="L31" s="368"/>
      <c r="M31" s="549"/>
      <c r="N31" s="1116"/>
      <c r="O31" s="1118"/>
      <c r="P31" s="1118"/>
      <c r="Q31" s="1118"/>
      <c r="R31" s="1118"/>
      <c r="S31" s="1118"/>
      <c r="T31" s="1118"/>
      <c r="U31" s="1118"/>
      <c r="V31" s="1120"/>
      <c r="W31" s="1025"/>
      <c r="X31" s="1025"/>
      <c r="Y31" s="1121"/>
      <c r="Z31" s="1121"/>
      <c r="AA31" s="1121"/>
      <c r="AB31" s="1121"/>
      <c r="AC31" s="1121"/>
      <c r="AD31" s="1121"/>
      <c r="AE31" s="1121"/>
      <c r="AF31" s="1121"/>
      <c r="AG31" s="1025"/>
      <c r="AH31" s="1123"/>
      <c r="AI31" s="1124"/>
      <c r="AJ31" s="1012"/>
      <c r="AK31" s="1012"/>
      <c r="AL31" s="1012"/>
      <c r="AM31" s="1125"/>
      <c r="AN31" s="1127"/>
      <c r="AO31" s="1118"/>
      <c r="AP31" s="1118"/>
      <c r="AQ31" s="1121"/>
      <c r="AR31" s="1121"/>
      <c r="AS31" s="1012"/>
      <c r="AT31" s="1012"/>
      <c r="AU31" s="1121"/>
      <c r="AV31" s="1121"/>
      <c r="AW31" s="1012"/>
      <c r="AX31" s="1012"/>
      <c r="AY31" s="1121"/>
      <c r="AZ31" s="1121"/>
      <c r="BA31" s="1012"/>
      <c r="BB31" s="1019"/>
      <c r="DU31" s="60"/>
      <c r="DV31" s="68" t="s">
        <v>155</v>
      </c>
      <c r="DW31" s="68" t="s">
        <v>772</v>
      </c>
      <c r="EA31" s="68" t="s">
        <v>151</v>
      </c>
    </row>
    <row r="32" spans="1:133" ht="11.25" customHeight="1" x14ac:dyDescent="0.15">
      <c r="A32" s="465" t="s">
        <v>773</v>
      </c>
      <c r="B32" s="1052"/>
      <c r="C32" s="1052"/>
      <c r="D32" s="1052"/>
      <c r="E32" s="1052"/>
      <c r="F32" s="1052"/>
      <c r="G32" s="1053"/>
      <c r="H32" s="490" t="s">
        <v>774</v>
      </c>
      <c r="I32" s="1060"/>
      <c r="J32" s="1060"/>
      <c r="K32" s="1060"/>
      <c r="L32" s="1060"/>
      <c r="M32" s="1061"/>
      <c r="N32" s="1065" t="str">
        <f>IF(ISBLANK(VLOOKUP("専任取引士"&amp;ROUNDUP(ROW($A32)/11,0),sentori,4,FALSE)),"",VLOOKUP("専任取引士"&amp;ROUNDUP(ROW($A32)/11,0),sentori,4,FALSE))</f>
        <v/>
      </c>
      <c r="O32" s="1066"/>
      <c r="P32" s="1066"/>
      <c r="Q32" s="1066"/>
      <c r="R32" s="1066"/>
      <c r="S32" s="1066"/>
      <c r="T32" s="1066"/>
      <c r="U32" s="1066"/>
      <c r="V32" s="1066"/>
      <c r="W32" s="1066"/>
      <c r="X32" s="1066"/>
      <c r="Y32" s="1066"/>
      <c r="Z32" s="1066"/>
      <c r="AA32" s="1066"/>
      <c r="AB32" s="1066"/>
      <c r="AC32" s="1066"/>
      <c r="AD32" s="1067"/>
      <c r="AE32" s="1069" t="s">
        <v>1073</v>
      </c>
      <c r="AF32" s="1070"/>
      <c r="AG32" s="1075" t="str">
        <f>IF(ISBLANK(VLOOKUP("専任取引士"&amp;ROUNDUP(ROW($A32)/11,0),sentori,8,FALSE)),"",TEXT(VLOOKUP("専任取引士"&amp;ROUNDUP(ROW($A32)/11,0),sentori,8,FALSE),"ggg"))</f>
        <v/>
      </c>
      <c r="AH32" s="1076"/>
      <c r="AI32" s="1076"/>
      <c r="AJ32" s="1076"/>
      <c r="AK32" s="1081" t="str">
        <f>IF(ISBLANK(VLOOKUP("専任取引士"&amp;ROUNDUP(ROW($A32)/11,0),sentori,8,FALSE)),"",TEXT(VLOOKUP("専任取引士"&amp;ROUNDUP(ROW($A32)/11,0),sentori,8,FALSE),"e"))</f>
        <v/>
      </c>
      <c r="AL32" s="1081"/>
      <c r="AM32" s="1081"/>
      <c r="AN32" s="1081"/>
      <c r="AO32" s="1037" t="s">
        <v>1074</v>
      </c>
      <c r="AP32" s="1037"/>
      <c r="AQ32" s="1081" t="str">
        <f>IF(ISBLANK(VLOOKUP("専任取引士"&amp;ROUNDUP(ROW($A32)/11,0),sentori,8,FALSE)),"",MONTH(VLOOKUP("専任取引士"&amp;ROUNDUP(ROW($A32)/11,0),sentori,8,FALSE)))</f>
        <v/>
      </c>
      <c r="AR32" s="1081"/>
      <c r="AS32" s="1037" t="s">
        <v>1075</v>
      </c>
      <c r="AT32" s="1038"/>
      <c r="AU32" s="1081" t="str">
        <f>IF(ISBLANK(VLOOKUP("専任取引士"&amp;ROUNDUP(ROW($A32)/11,0),sentori,8,FALSE)),"",DAY(VLOOKUP("専任取引士"&amp;ROUNDUP(ROW($A32)/11,0),sentori,8,FALSE)))</f>
        <v/>
      </c>
      <c r="AV32" s="1081"/>
      <c r="AW32" s="1037" t="s">
        <v>1076</v>
      </c>
      <c r="AX32" s="1037"/>
      <c r="AY32" s="1086" t="s">
        <v>1077</v>
      </c>
      <c r="AZ32" s="1087" t="str">
        <f>LEFT(VLOOKUP("専任取引士1",sentori,7,FALSE),1)</f>
        <v/>
      </c>
      <c r="BA32" s="1075" t="str">
        <f>LEFT(VLOOKUP("専任取引士"&amp;ROUNDUP(ROW($A32)/11,0),sentori,7,FALSE),1)</f>
        <v/>
      </c>
      <c r="BB32" s="1092"/>
      <c r="DU32" s="60"/>
      <c r="DV32" s="68" t="s">
        <v>160</v>
      </c>
      <c r="DW32" s="68" t="s">
        <v>775</v>
      </c>
      <c r="EA32" s="68" t="s">
        <v>155</v>
      </c>
    </row>
    <row r="33" spans="1:131" ht="11.25" customHeight="1" x14ac:dyDescent="0.15">
      <c r="A33" s="1054"/>
      <c r="B33" s="1055"/>
      <c r="C33" s="1055"/>
      <c r="D33" s="1055"/>
      <c r="E33" s="1055"/>
      <c r="F33" s="1055"/>
      <c r="G33" s="1056"/>
      <c r="H33" s="1062"/>
      <c r="I33" s="1063"/>
      <c r="J33" s="1063"/>
      <c r="K33" s="1063"/>
      <c r="L33" s="1063"/>
      <c r="M33" s="1064"/>
      <c r="N33" s="1068"/>
      <c r="O33" s="523"/>
      <c r="P33" s="523"/>
      <c r="Q33" s="523"/>
      <c r="R33" s="523"/>
      <c r="S33" s="523"/>
      <c r="T33" s="523"/>
      <c r="U33" s="523"/>
      <c r="V33" s="523"/>
      <c r="W33" s="523"/>
      <c r="X33" s="523"/>
      <c r="Y33" s="523"/>
      <c r="Z33" s="523"/>
      <c r="AA33" s="523"/>
      <c r="AB33" s="523"/>
      <c r="AC33" s="523"/>
      <c r="AD33" s="524"/>
      <c r="AE33" s="1071"/>
      <c r="AF33" s="1072"/>
      <c r="AG33" s="1077"/>
      <c r="AH33" s="1078"/>
      <c r="AI33" s="1078"/>
      <c r="AJ33" s="1078"/>
      <c r="AK33" s="1082"/>
      <c r="AL33" s="1082"/>
      <c r="AM33" s="1082"/>
      <c r="AN33" s="1082"/>
      <c r="AO33" s="640"/>
      <c r="AP33" s="640"/>
      <c r="AQ33" s="1082"/>
      <c r="AR33" s="1082"/>
      <c r="AS33" s="618"/>
      <c r="AT33" s="618"/>
      <c r="AU33" s="1082"/>
      <c r="AV33" s="1082"/>
      <c r="AW33" s="640"/>
      <c r="AX33" s="640"/>
      <c r="AY33" s="1088"/>
      <c r="AZ33" s="1089"/>
      <c r="BA33" s="1077"/>
      <c r="BB33" s="1093"/>
      <c r="DU33" s="60"/>
      <c r="DV33" s="68" t="s">
        <v>166</v>
      </c>
      <c r="DW33" s="68" t="s">
        <v>776</v>
      </c>
      <c r="EA33" s="68" t="s">
        <v>160</v>
      </c>
    </row>
    <row r="34" spans="1:131" ht="11.25" customHeight="1" x14ac:dyDescent="0.15">
      <c r="A34" s="1054"/>
      <c r="B34" s="1055"/>
      <c r="C34" s="1055"/>
      <c r="D34" s="1055"/>
      <c r="E34" s="1055"/>
      <c r="F34" s="1055"/>
      <c r="G34" s="1056"/>
      <c r="H34" s="382" t="s">
        <v>777</v>
      </c>
      <c r="I34" s="1128"/>
      <c r="J34" s="1128"/>
      <c r="K34" s="1128"/>
      <c r="L34" s="1128"/>
      <c r="M34" s="1129"/>
      <c r="N34" s="1097" t="str">
        <f>IF(ISBLANK(VLOOKUP("専任取引士"&amp;ROUNDUP(ROW($A32)/11,0),sentori,3,FALSE)),"",VLOOKUP("専任取引士"&amp;ROUNDUP(ROW($A32)/11,0),sentori,3,FALSE))</f>
        <v/>
      </c>
      <c r="O34" s="1098"/>
      <c r="P34" s="1098"/>
      <c r="Q34" s="1098"/>
      <c r="R34" s="1098"/>
      <c r="S34" s="1098"/>
      <c r="T34" s="1098"/>
      <c r="U34" s="1098"/>
      <c r="V34" s="1098"/>
      <c r="W34" s="1098"/>
      <c r="X34" s="1098"/>
      <c r="Y34" s="1098"/>
      <c r="Z34" s="1098"/>
      <c r="AA34" s="1098"/>
      <c r="AB34" s="1098"/>
      <c r="AC34" s="1098"/>
      <c r="AD34" s="1099"/>
      <c r="AE34" s="1073"/>
      <c r="AF34" s="1074"/>
      <c r="AG34" s="1079"/>
      <c r="AH34" s="1080"/>
      <c r="AI34" s="1080"/>
      <c r="AJ34" s="1080"/>
      <c r="AK34" s="1083"/>
      <c r="AL34" s="1083"/>
      <c r="AM34" s="1083"/>
      <c r="AN34" s="1083"/>
      <c r="AO34" s="1084"/>
      <c r="AP34" s="1084"/>
      <c r="AQ34" s="1083"/>
      <c r="AR34" s="1083"/>
      <c r="AS34" s="1085"/>
      <c r="AT34" s="1085"/>
      <c r="AU34" s="1083"/>
      <c r="AV34" s="1083"/>
      <c r="AW34" s="1084"/>
      <c r="AX34" s="1084"/>
      <c r="AY34" s="1088"/>
      <c r="AZ34" s="1089"/>
      <c r="BA34" s="1077"/>
      <c r="BB34" s="1093"/>
      <c r="DU34" s="60"/>
      <c r="DV34" s="68" t="s">
        <v>169</v>
      </c>
      <c r="DW34" s="68" t="s">
        <v>778</v>
      </c>
      <c r="EA34" s="68" t="s">
        <v>166</v>
      </c>
    </row>
    <row r="35" spans="1:131" ht="11.25" customHeight="1" x14ac:dyDescent="0.15">
      <c r="A35" s="1054"/>
      <c r="B35" s="1055"/>
      <c r="C35" s="1055"/>
      <c r="D35" s="1055"/>
      <c r="E35" s="1055"/>
      <c r="F35" s="1055"/>
      <c r="G35" s="1056"/>
      <c r="H35" s="1130"/>
      <c r="I35" s="1128"/>
      <c r="J35" s="1128"/>
      <c r="K35" s="1128"/>
      <c r="L35" s="1128"/>
      <c r="M35" s="1129"/>
      <c r="N35" s="1100"/>
      <c r="O35" s="521"/>
      <c r="P35" s="521"/>
      <c r="Q35" s="521"/>
      <c r="R35" s="521"/>
      <c r="S35" s="521"/>
      <c r="T35" s="521"/>
      <c r="U35" s="521"/>
      <c r="V35" s="521"/>
      <c r="W35" s="521"/>
      <c r="X35" s="521"/>
      <c r="Y35" s="521"/>
      <c r="Z35" s="521"/>
      <c r="AA35" s="521"/>
      <c r="AB35" s="521"/>
      <c r="AC35" s="521"/>
      <c r="AD35" s="522"/>
      <c r="AE35" s="1101" t="s">
        <v>944</v>
      </c>
      <c r="AF35" s="1102"/>
      <c r="AG35" s="1103"/>
      <c r="AH35" s="1106" t="str">
        <f>IF(ISBLANK(VLOOKUP("専任取引士"&amp;ROUNDUP(ROW($A32)/11,0),sentori,19,FALSE)),"",LEFT(VLOOKUP("専任取引士"&amp;ROUNDUP(ROW($A32)/11,0),sentori,19,FALSE),FIND("-",VLOOKUP("専任取引士"&amp;ROUNDUP(ROW($A32)/11,0),sentori,19,FALSE))-1))</f>
        <v/>
      </c>
      <c r="AI35" s="1107"/>
      <c r="AJ35" s="1107"/>
      <c r="AK35" s="1107"/>
      <c r="AL35" s="1107"/>
      <c r="AM35" s="1102" t="s">
        <v>942</v>
      </c>
      <c r="AN35" s="455" t="str">
        <f>IF(ISBLANK(VLOOKUP("専任取引士"&amp;ROUNDUP(ROW($A32)/11,0),sentori,19,FALSE)),"",LEFT(RIGHT(VLOOKUP("専任取引士"&amp;ROUNDUP(ROW($A32)/11,0),sentori,19,FALSE),LEN(VLOOKUP("専任取引士"&amp;ROUNDUP(ROW($A32)/11,0),sentori,19,FALSE))-FIND("-",VLOOKUP("専任取引士"&amp;ROUNDUP(ROW($A32)/11,0),sentori,19,FALSE))),FIND("-",RIGHT(VLOOKUP("専任取引士"&amp;ROUNDUP(ROW($A32)/11,0),sentori,19,FALSE),LEN(VLOOKUP("専任取引士"&amp;ROUNDUP(ROW($A32)/11,0),sentori,19,FALSE))-FIND("-",VLOOKUP("専任取引士"&amp;ROUNDUP(ROW($A32)/11,0),sentori,19,FALSE))))-1))</f>
        <v/>
      </c>
      <c r="AO35" s="455"/>
      <c r="AP35" s="455"/>
      <c r="AQ35" s="455"/>
      <c r="AR35" s="455"/>
      <c r="AS35" s="1102" t="s">
        <v>943</v>
      </c>
      <c r="AT35" s="455" t="str">
        <f>IF(ISBLANK(VLOOKUP("専任取引士"&amp;ROUNDUP(ROW($A32)/11,0),sentori,19,FALSE)),"",RIGHT(RIGHT(VLOOKUP("専任取引士"&amp;ROUNDUP(ROW($A32)/11,0),sentori,19,FALSE),LEN(VLOOKUP("専任取引士"&amp;ROUNDUP(ROW($A32)/11,0),sentori,19,FALSE))-FIND("-",VLOOKUP("専任取引士"&amp;ROUNDUP(ROW($A32)/11,0),sentori,19,FALSE))),LEN(RIGHT(VLOOKUP("専任取引士"&amp;ROUNDUP(ROW($A32)/11,0),sentori,19,FALSE),LEN(VLOOKUP("専任取引士"&amp;ROUNDUP(ROW($A32)/11,0),sentori,19,FALSE))-FIND("-",VLOOKUP("専任取引士"&amp;ROUNDUP(ROW($A32)/11,0),sentori,19,FALSE))))-FIND("-",RIGHT(VLOOKUP("専任取引士"&amp;ROUNDUP(ROW($A32)/11,0),sentori,19,FALSE),LEN(VLOOKUP("専任取引士"&amp;ROUNDUP(ROW($A32)/11,0),sentori,19,FALSE))-FIND("-",VLOOKUP("専任取引士"&amp;ROUNDUP(ROW($A32)/11,0),sentori,19,FALSE))))))</f>
        <v/>
      </c>
      <c r="AU35" s="455"/>
      <c r="AV35" s="455"/>
      <c r="AW35" s="455"/>
      <c r="AX35" s="460"/>
      <c r="AY35" s="1088"/>
      <c r="AZ35" s="1089"/>
      <c r="BA35" s="1077"/>
      <c r="BB35" s="1093"/>
      <c r="DU35" s="60"/>
      <c r="DV35" s="68" t="s">
        <v>175</v>
      </c>
      <c r="DW35" s="68" t="s">
        <v>779</v>
      </c>
      <c r="EA35" s="68" t="s">
        <v>169</v>
      </c>
    </row>
    <row r="36" spans="1:131" ht="11.25" customHeight="1" x14ac:dyDescent="0.15">
      <c r="A36" s="1054"/>
      <c r="B36" s="1055"/>
      <c r="C36" s="1055"/>
      <c r="D36" s="1055"/>
      <c r="E36" s="1055"/>
      <c r="F36" s="1055"/>
      <c r="G36" s="1056"/>
      <c r="H36" s="1130"/>
      <c r="I36" s="1128"/>
      <c r="J36" s="1128"/>
      <c r="K36" s="1128"/>
      <c r="L36" s="1128"/>
      <c r="M36" s="1129"/>
      <c r="N36" s="1068"/>
      <c r="O36" s="523"/>
      <c r="P36" s="523"/>
      <c r="Q36" s="523"/>
      <c r="R36" s="523"/>
      <c r="S36" s="523"/>
      <c r="T36" s="523"/>
      <c r="U36" s="523"/>
      <c r="V36" s="523"/>
      <c r="W36" s="523"/>
      <c r="X36" s="523"/>
      <c r="Y36" s="523"/>
      <c r="Z36" s="523"/>
      <c r="AA36" s="523"/>
      <c r="AB36" s="523"/>
      <c r="AC36" s="523"/>
      <c r="AD36" s="524"/>
      <c r="AE36" s="1104"/>
      <c r="AF36" s="1084"/>
      <c r="AG36" s="1105"/>
      <c r="AH36" s="1108"/>
      <c r="AI36" s="1083"/>
      <c r="AJ36" s="1083"/>
      <c r="AK36" s="1083"/>
      <c r="AL36" s="1083"/>
      <c r="AM36" s="1085"/>
      <c r="AN36" s="512"/>
      <c r="AO36" s="512"/>
      <c r="AP36" s="512"/>
      <c r="AQ36" s="512"/>
      <c r="AR36" s="512"/>
      <c r="AS36" s="1085"/>
      <c r="AT36" s="512"/>
      <c r="AU36" s="512"/>
      <c r="AV36" s="512"/>
      <c r="AW36" s="512"/>
      <c r="AX36" s="525"/>
      <c r="AY36" s="1090"/>
      <c r="AZ36" s="1091"/>
      <c r="BA36" s="1079"/>
      <c r="BB36" s="1094"/>
      <c r="DU36" s="60"/>
      <c r="DV36" s="68" t="s">
        <v>181</v>
      </c>
      <c r="DW36" s="68" t="s">
        <v>780</v>
      </c>
      <c r="EA36" s="68" t="s">
        <v>175</v>
      </c>
    </row>
    <row r="37" spans="1:131" ht="11.25" customHeight="1" x14ac:dyDescent="0.15">
      <c r="A37" s="1054"/>
      <c r="B37" s="1055"/>
      <c r="C37" s="1055"/>
      <c r="D37" s="1055"/>
      <c r="E37" s="1055"/>
      <c r="F37" s="1055"/>
      <c r="G37" s="1056"/>
      <c r="H37" s="382" t="s">
        <v>781</v>
      </c>
      <c r="I37" s="1128"/>
      <c r="J37" s="1128"/>
      <c r="K37" s="1128"/>
      <c r="L37" s="1128"/>
      <c r="M37" s="1129"/>
      <c r="N37" s="1109" t="s">
        <v>754</v>
      </c>
      <c r="O37" s="1110"/>
      <c r="P37" s="1111" t="str">
        <f>LEFT(VLOOKUP("専任取引士"&amp;ROUNDUP(ROW($A32)/11,0),sentori,12,FALSE),3)</f>
        <v/>
      </c>
      <c r="Q37" s="1111"/>
      <c r="R37" s="1111"/>
      <c r="S37" s="1111"/>
      <c r="T37" s="1" t="s">
        <v>755</v>
      </c>
      <c r="U37" s="1111" t="str">
        <f>RIGHT(VLOOKUP("専任取引士"&amp;ROUNDUP(ROW($A32)/11,0),sentori,12,FALSE),4)</f>
        <v/>
      </c>
      <c r="V37" s="1111"/>
      <c r="W37" s="1111"/>
      <c r="X37" s="1111"/>
      <c r="Y37" s="1111"/>
      <c r="Z37" s="1102"/>
      <c r="AA37" s="1102"/>
      <c r="AB37" s="1102"/>
      <c r="AC37" s="1102"/>
      <c r="AD37" s="1102"/>
      <c r="AE37" s="1102"/>
      <c r="AF37" s="1102"/>
      <c r="AG37" s="1102"/>
      <c r="AH37" s="1102"/>
      <c r="AI37" s="1102"/>
      <c r="AJ37" s="1102"/>
      <c r="AK37" s="1102"/>
      <c r="AL37" s="1102"/>
      <c r="AM37" s="1102"/>
      <c r="AN37" s="1102"/>
      <c r="AO37" s="1102"/>
      <c r="AP37" s="1102"/>
      <c r="AQ37" s="1102"/>
      <c r="AR37" s="1102"/>
      <c r="AS37" s="1102"/>
      <c r="AT37" s="1102"/>
      <c r="AU37" s="1102"/>
      <c r="AV37" s="1102"/>
      <c r="AW37" s="1102"/>
      <c r="AX37" s="1102"/>
      <c r="AY37" s="1102"/>
      <c r="AZ37" s="1102"/>
      <c r="BA37" s="1102"/>
      <c r="BB37" s="1112"/>
      <c r="DU37" s="70"/>
      <c r="DV37" s="68" t="s">
        <v>184</v>
      </c>
      <c r="DW37" s="68" t="s">
        <v>782</v>
      </c>
      <c r="EA37" s="68" t="s">
        <v>181</v>
      </c>
    </row>
    <row r="38" spans="1:131" ht="11.25" customHeight="1" x14ac:dyDescent="0.15">
      <c r="A38" s="1054"/>
      <c r="B38" s="1055"/>
      <c r="C38" s="1055"/>
      <c r="D38" s="1055"/>
      <c r="E38" s="1055"/>
      <c r="F38" s="1055"/>
      <c r="G38" s="1056"/>
      <c r="H38" s="1130"/>
      <c r="I38" s="1128"/>
      <c r="J38" s="1128"/>
      <c r="K38" s="1128"/>
      <c r="L38" s="1128"/>
      <c r="M38" s="1129"/>
      <c r="N38" s="1100" t="str">
        <f>IF(ISBLANK(VLOOKUP("専任取引士"&amp;ROUNDUP(ROW($A32)/11,0),sentori,11,FALSE)),_xlfn.CONCAT(VLOOKUP("専任取引士"&amp;ROUNDUP(ROW($A32)/11,0),sentori,13,FALSE),VLOOKUP("専任取引士"&amp;ROUNDUP(ROW($A32)/11,0),sentori,14,FALSE),VLOOKUP("専任取引士"&amp;ROUNDUP(ROW($A32)/11,0),sentori,15,FALSE),VLOOKUP("専任取引士"&amp;ROUNDUP(ROW($A32)/11,0),sentori,16,FALSE),"　",VLOOKUP("専任取引士"&amp;ROUNDUP(ROW($A32)/11,0),sentori,17,FALSE)),VLOOKUP("専任取引士"&amp;ROUNDUP(ROW($A32)/11,0),sentori,18,FALSE))</f>
        <v>　</v>
      </c>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c r="AO38" s="521"/>
      <c r="AP38" s="521"/>
      <c r="AQ38" s="521"/>
      <c r="AR38" s="521"/>
      <c r="AS38" s="521"/>
      <c r="AT38" s="521"/>
      <c r="AU38" s="521"/>
      <c r="AV38" s="521"/>
      <c r="AW38" s="521"/>
      <c r="AX38" s="521"/>
      <c r="AY38" s="521"/>
      <c r="AZ38" s="521"/>
      <c r="BA38" s="521"/>
      <c r="BB38" s="1113"/>
      <c r="DU38" s="70"/>
      <c r="DV38" s="68" t="s">
        <v>186</v>
      </c>
      <c r="DW38" s="68" t="s">
        <v>783</v>
      </c>
      <c r="EA38" s="68" t="s">
        <v>184</v>
      </c>
    </row>
    <row r="39" spans="1:131" ht="11.25" customHeight="1" x14ac:dyDescent="0.15">
      <c r="A39" s="1054"/>
      <c r="B39" s="1055"/>
      <c r="C39" s="1055"/>
      <c r="D39" s="1055"/>
      <c r="E39" s="1055"/>
      <c r="F39" s="1055"/>
      <c r="G39" s="1056"/>
      <c r="H39" s="1131"/>
      <c r="I39" s="353"/>
      <c r="J39" s="353"/>
      <c r="K39" s="353"/>
      <c r="L39" s="353"/>
      <c r="M39" s="1095"/>
      <c r="N39" s="1100"/>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c r="AL39" s="521"/>
      <c r="AM39" s="521"/>
      <c r="AN39" s="521"/>
      <c r="AO39" s="521"/>
      <c r="AP39" s="521"/>
      <c r="AQ39" s="521"/>
      <c r="AR39" s="521"/>
      <c r="AS39" s="521"/>
      <c r="AT39" s="521"/>
      <c r="AU39" s="521"/>
      <c r="AV39" s="521"/>
      <c r="AW39" s="521"/>
      <c r="AX39" s="521"/>
      <c r="AY39" s="521"/>
      <c r="AZ39" s="521"/>
      <c r="BA39" s="521"/>
      <c r="BB39" s="1113"/>
      <c r="DU39" s="60"/>
      <c r="DV39" s="68" t="s">
        <v>196</v>
      </c>
      <c r="DW39" s="68" t="s">
        <v>784</v>
      </c>
      <c r="EA39" s="68" t="s">
        <v>186</v>
      </c>
    </row>
    <row r="40" spans="1:131" ht="11.25" customHeight="1" x14ac:dyDescent="0.15">
      <c r="A40" s="1054"/>
      <c r="B40" s="1055"/>
      <c r="C40" s="1055"/>
      <c r="D40" s="1055"/>
      <c r="E40" s="1055"/>
      <c r="F40" s="1055"/>
      <c r="G40" s="1056"/>
      <c r="H40" s="1130"/>
      <c r="I40" s="1128"/>
      <c r="J40" s="1128"/>
      <c r="K40" s="1128"/>
      <c r="L40" s="1128"/>
      <c r="M40" s="1129"/>
      <c r="N40" s="1068"/>
      <c r="O40" s="523"/>
      <c r="P40" s="523"/>
      <c r="Q40" s="523"/>
      <c r="R40" s="523"/>
      <c r="S40" s="523"/>
      <c r="T40" s="523"/>
      <c r="U40" s="523"/>
      <c r="V40" s="523"/>
      <c r="W40" s="523"/>
      <c r="X40" s="523"/>
      <c r="Y40" s="523"/>
      <c r="Z40" s="523"/>
      <c r="AA40" s="523"/>
      <c r="AB40" s="523"/>
      <c r="AC40" s="523"/>
      <c r="AD40" s="523"/>
      <c r="AE40" s="523"/>
      <c r="AF40" s="523"/>
      <c r="AG40" s="523"/>
      <c r="AH40" s="523"/>
      <c r="AI40" s="523"/>
      <c r="AJ40" s="523"/>
      <c r="AK40" s="523"/>
      <c r="AL40" s="523"/>
      <c r="AM40" s="523"/>
      <c r="AN40" s="523"/>
      <c r="AO40" s="523"/>
      <c r="AP40" s="523"/>
      <c r="AQ40" s="523"/>
      <c r="AR40" s="523"/>
      <c r="AS40" s="523"/>
      <c r="AT40" s="523"/>
      <c r="AU40" s="523"/>
      <c r="AV40" s="523"/>
      <c r="AW40" s="523"/>
      <c r="AX40" s="523"/>
      <c r="AY40" s="523"/>
      <c r="AZ40" s="523"/>
      <c r="BA40" s="523"/>
      <c r="BB40" s="1114"/>
      <c r="DU40" s="60"/>
      <c r="DV40" s="68" t="s">
        <v>199</v>
      </c>
      <c r="DW40" s="68" t="s">
        <v>785</v>
      </c>
      <c r="EA40" s="68" t="s">
        <v>196</v>
      </c>
    </row>
    <row r="41" spans="1:131" ht="11.25" customHeight="1" x14ac:dyDescent="0.15">
      <c r="A41" s="1054"/>
      <c r="B41" s="1055"/>
      <c r="C41" s="1055"/>
      <c r="D41" s="1055"/>
      <c r="E41" s="1055"/>
      <c r="F41" s="1055"/>
      <c r="G41" s="1056"/>
      <c r="H41" s="409" t="s">
        <v>786</v>
      </c>
      <c r="I41" s="343"/>
      <c r="J41" s="343"/>
      <c r="K41" s="343"/>
      <c r="L41" s="343"/>
      <c r="M41" s="435"/>
      <c r="N41" s="1115" t="s">
        <v>706</v>
      </c>
      <c r="O41" s="1117" t="str">
        <f>IF(ISBLANK(VLOOKUP("専任取引士"&amp;ROUNDUP(ROW($A32)/11,0),sentori,20,FALSE)),"",VLOOKUP("専任取引士"&amp;ROUNDUP(ROW($A32)/11,0),sentori,20,FALSE))</f>
        <v/>
      </c>
      <c r="P41" s="1117"/>
      <c r="Q41" s="1117"/>
      <c r="R41" s="1117"/>
      <c r="S41" s="1117"/>
      <c r="T41" s="1117"/>
      <c r="U41" s="1117"/>
      <c r="V41" s="1119" t="s">
        <v>707</v>
      </c>
      <c r="W41" s="1102" t="s">
        <v>708</v>
      </c>
      <c r="X41" s="1110"/>
      <c r="Y41" s="1107" t="str">
        <f>IF(ISBLANK(VLOOKUP("専任取引士"&amp;ROUNDUP(ROW($A32)/11,0),sentori,21,FALSE)),"",VLOOKUP("専任取引士"&amp;ROUNDUP(ROW($A32)/11,0),sentori,21,FALSE))</f>
        <v/>
      </c>
      <c r="Z41" s="1107"/>
      <c r="AA41" s="1107"/>
      <c r="AB41" s="1107"/>
      <c r="AC41" s="1107"/>
      <c r="AD41" s="1107"/>
      <c r="AE41" s="1107"/>
      <c r="AF41" s="1107"/>
      <c r="AG41" s="1102" t="s">
        <v>709</v>
      </c>
      <c r="AH41" s="1122"/>
      <c r="AI41" s="1101" t="s">
        <v>770</v>
      </c>
      <c r="AJ41" s="1102"/>
      <c r="AK41" s="1102"/>
      <c r="AL41" s="1102"/>
      <c r="AM41" s="1103"/>
      <c r="AN41" s="1126" t="str">
        <f>IF(ISBLANK(VLOOKUP("専任取引士"&amp;ROUNDUP(ROW($A32)/11,0),sentori,22,FALSE)),"",TEXT(VLOOKUP("専任取引士"&amp;ROUNDUP(ROW($A32)/11,0),sentori,22,FALSE),"ggg"))</f>
        <v/>
      </c>
      <c r="AO41" s="1117"/>
      <c r="AP41" s="1117"/>
      <c r="AQ41" s="1107" t="str">
        <f>IF(ISBLANK(VLOOKUP("専任取引士"&amp;ROUNDUP(ROW($A32)/11,0),sentori,22,FALSE)),"",TEXT(VLOOKUP("専任取引士"&amp;ROUNDUP(ROW($A32)/11,0),sentori,22,FALSE),"e"))</f>
        <v/>
      </c>
      <c r="AR41" s="1107"/>
      <c r="AS41" s="1102" t="s">
        <v>1074</v>
      </c>
      <c r="AT41" s="1102"/>
      <c r="AU41" s="1107" t="str">
        <f>IF(ISBLANK(VLOOKUP("専任取引士"&amp;ROUNDUP(ROW($A32)/11,0),sentori,22,FALSE)),"",MONTH(VLOOKUP("専任取引士"&amp;ROUNDUP(ROW($A32)/11,0),sentori,22,FALSE)))</f>
        <v/>
      </c>
      <c r="AV41" s="1107"/>
      <c r="AW41" s="1102" t="s">
        <v>1075</v>
      </c>
      <c r="AX41" s="1102"/>
      <c r="AY41" s="1107" t="str">
        <f>IF(ISBLANK(VLOOKUP("専任取引士"&amp;ROUNDUP(ROW($A32)/11,0),sentori,22,FALSE)),"",DAY(VLOOKUP("専任取引士"&amp;ROUNDUP(ROW($A32)/11,0),sentori,22,FALSE)))</f>
        <v/>
      </c>
      <c r="AZ41" s="1107"/>
      <c r="BA41" s="1102" t="s">
        <v>1076</v>
      </c>
      <c r="BB41" s="1112"/>
      <c r="DU41" s="60"/>
      <c r="DV41" s="68" t="s">
        <v>207</v>
      </c>
      <c r="DW41" s="68" t="s">
        <v>787</v>
      </c>
      <c r="EA41" s="68" t="s">
        <v>199</v>
      </c>
    </row>
    <row r="42" spans="1:131" ht="11.25" customHeight="1" x14ac:dyDescent="0.15">
      <c r="A42" s="1057"/>
      <c r="B42" s="1058"/>
      <c r="C42" s="1058"/>
      <c r="D42" s="1058"/>
      <c r="E42" s="1058"/>
      <c r="F42" s="1058"/>
      <c r="G42" s="1059"/>
      <c r="H42" s="382"/>
      <c r="I42" s="383"/>
      <c r="J42" s="383"/>
      <c r="K42" s="383"/>
      <c r="L42" s="383"/>
      <c r="M42" s="384"/>
      <c r="N42" s="1116"/>
      <c r="O42" s="1118"/>
      <c r="P42" s="1118"/>
      <c r="Q42" s="1118"/>
      <c r="R42" s="1118"/>
      <c r="S42" s="1118"/>
      <c r="T42" s="1118"/>
      <c r="U42" s="1118"/>
      <c r="V42" s="1120"/>
      <c r="W42" s="1025"/>
      <c r="X42" s="1025"/>
      <c r="Y42" s="1121"/>
      <c r="Z42" s="1121"/>
      <c r="AA42" s="1121"/>
      <c r="AB42" s="1121"/>
      <c r="AC42" s="1121"/>
      <c r="AD42" s="1121"/>
      <c r="AE42" s="1121"/>
      <c r="AF42" s="1121"/>
      <c r="AG42" s="1025"/>
      <c r="AH42" s="1123"/>
      <c r="AI42" s="1124"/>
      <c r="AJ42" s="1012"/>
      <c r="AK42" s="1012"/>
      <c r="AL42" s="1012"/>
      <c r="AM42" s="1125"/>
      <c r="AN42" s="1127"/>
      <c r="AO42" s="1118"/>
      <c r="AP42" s="1118"/>
      <c r="AQ42" s="1121"/>
      <c r="AR42" s="1121"/>
      <c r="AS42" s="1012"/>
      <c r="AT42" s="1012"/>
      <c r="AU42" s="1121"/>
      <c r="AV42" s="1121"/>
      <c r="AW42" s="1012"/>
      <c r="AX42" s="1012"/>
      <c r="AY42" s="1121"/>
      <c r="AZ42" s="1121"/>
      <c r="BA42" s="1012"/>
      <c r="BB42" s="1019"/>
      <c r="DU42" s="60"/>
      <c r="DV42" s="68" t="s">
        <v>210</v>
      </c>
      <c r="DW42" s="68" t="s">
        <v>788</v>
      </c>
      <c r="EA42" s="68" t="s">
        <v>207</v>
      </c>
    </row>
    <row r="43" spans="1:131" ht="11.25" customHeight="1" x14ac:dyDescent="0.15">
      <c r="A43" s="465" t="s">
        <v>789</v>
      </c>
      <c r="B43" s="1052"/>
      <c r="C43" s="1052"/>
      <c r="D43" s="1052"/>
      <c r="E43" s="1052"/>
      <c r="F43" s="1052"/>
      <c r="G43" s="1053"/>
      <c r="H43" s="490" t="s">
        <v>790</v>
      </c>
      <c r="I43" s="1060"/>
      <c r="J43" s="1060"/>
      <c r="K43" s="1060"/>
      <c r="L43" s="1060"/>
      <c r="M43" s="1061"/>
      <c r="N43" s="1065" t="str">
        <f>IF(ISBLANK(VLOOKUP("専任取引士"&amp;ROUNDUP(ROW($A43)/11,0),sentori,4,FALSE)),"",VLOOKUP("専任取引士"&amp;ROUNDUP(ROW($A43)/11,0),sentori,4,FALSE))</f>
        <v/>
      </c>
      <c r="O43" s="1066"/>
      <c r="P43" s="1066"/>
      <c r="Q43" s="1066"/>
      <c r="R43" s="1066"/>
      <c r="S43" s="1066"/>
      <c r="T43" s="1066"/>
      <c r="U43" s="1066"/>
      <c r="V43" s="1066"/>
      <c r="W43" s="1066"/>
      <c r="X43" s="1066"/>
      <c r="Y43" s="1066"/>
      <c r="Z43" s="1066"/>
      <c r="AA43" s="1066"/>
      <c r="AB43" s="1066"/>
      <c r="AC43" s="1066"/>
      <c r="AD43" s="1067"/>
      <c r="AE43" s="1069" t="s">
        <v>1073</v>
      </c>
      <c r="AF43" s="1070"/>
      <c r="AG43" s="1075" t="str">
        <f>IF(ISBLANK(VLOOKUP("専任取引士"&amp;ROUNDUP(ROW($A43)/11,0),sentori,8,FALSE)),"",TEXT(VLOOKUP("専任取引士"&amp;ROUNDUP(ROW($A43)/11,0),sentori,8,FALSE),"ggg"))</f>
        <v/>
      </c>
      <c r="AH43" s="1076"/>
      <c r="AI43" s="1076"/>
      <c r="AJ43" s="1076"/>
      <c r="AK43" s="1081" t="str">
        <f>IF(ISBLANK(VLOOKUP("専任取引士"&amp;ROUNDUP(ROW($A43)/11,0),sentori,8,FALSE)),"",TEXT(VLOOKUP("専任取引士"&amp;ROUNDUP(ROW($A43)/11,0),sentori,8,FALSE),"e"))</f>
        <v/>
      </c>
      <c r="AL43" s="1081"/>
      <c r="AM43" s="1081"/>
      <c r="AN43" s="1081"/>
      <c r="AO43" s="1037" t="s">
        <v>1074</v>
      </c>
      <c r="AP43" s="1037"/>
      <c r="AQ43" s="1081" t="str">
        <f>IF(ISBLANK(VLOOKUP("専任取引士"&amp;ROUNDUP(ROW($A43)/11,0),sentori,8,FALSE)),"",MONTH(VLOOKUP("専任取引士"&amp;ROUNDUP(ROW($A43)/11,0),sentori,8,FALSE)))</f>
        <v/>
      </c>
      <c r="AR43" s="1081"/>
      <c r="AS43" s="1037" t="s">
        <v>1075</v>
      </c>
      <c r="AT43" s="1038"/>
      <c r="AU43" s="1081" t="str">
        <f>IF(ISBLANK(VLOOKUP("専任取引士"&amp;ROUNDUP(ROW($A43)/11,0),sentori,8,FALSE)),"",DAY(VLOOKUP("専任取引士"&amp;ROUNDUP(ROW($A43)/11,0),sentori,8,FALSE)))</f>
        <v/>
      </c>
      <c r="AV43" s="1081"/>
      <c r="AW43" s="1037" t="s">
        <v>1076</v>
      </c>
      <c r="AX43" s="1037"/>
      <c r="AY43" s="1086" t="s">
        <v>1077</v>
      </c>
      <c r="AZ43" s="1087" t="str">
        <f>LEFT(VLOOKUP("専任取引士1",sentori,7,FALSE),1)</f>
        <v/>
      </c>
      <c r="BA43" s="1075" t="str">
        <f>LEFT(VLOOKUP("専任取引士"&amp;ROUNDUP(ROW($A43)/11,0),sentori,7,FALSE),1)</f>
        <v/>
      </c>
      <c r="BB43" s="1092"/>
      <c r="DU43" s="60"/>
      <c r="DV43" s="68" t="s">
        <v>221</v>
      </c>
      <c r="DW43" s="68" t="s">
        <v>791</v>
      </c>
      <c r="EA43" s="68" t="s">
        <v>210</v>
      </c>
    </row>
    <row r="44" spans="1:131" ht="11.25" customHeight="1" x14ac:dyDescent="0.15">
      <c r="A44" s="1054"/>
      <c r="B44" s="1055"/>
      <c r="C44" s="1055"/>
      <c r="D44" s="1055"/>
      <c r="E44" s="1055"/>
      <c r="F44" s="1055"/>
      <c r="G44" s="1056"/>
      <c r="H44" s="1062"/>
      <c r="I44" s="1063"/>
      <c r="J44" s="1063"/>
      <c r="K44" s="1063"/>
      <c r="L44" s="1063"/>
      <c r="M44" s="1064"/>
      <c r="N44" s="1068"/>
      <c r="O44" s="523"/>
      <c r="P44" s="523"/>
      <c r="Q44" s="523"/>
      <c r="R44" s="523"/>
      <c r="S44" s="523"/>
      <c r="T44" s="523"/>
      <c r="U44" s="523"/>
      <c r="V44" s="523"/>
      <c r="W44" s="523"/>
      <c r="X44" s="523"/>
      <c r="Y44" s="523"/>
      <c r="Z44" s="523"/>
      <c r="AA44" s="523"/>
      <c r="AB44" s="523"/>
      <c r="AC44" s="523"/>
      <c r="AD44" s="524"/>
      <c r="AE44" s="1071"/>
      <c r="AF44" s="1072"/>
      <c r="AG44" s="1077"/>
      <c r="AH44" s="1078"/>
      <c r="AI44" s="1078"/>
      <c r="AJ44" s="1078"/>
      <c r="AK44" s="1082"/>
      <c r="AL44" s="1082"/>
      <c r="AM44" s="1082"/>
      <c r="AN44" s="1082"/>
      <c r="AO44" s="640"/>
      <c r="AP44" s="640"/>
      <c r="AQ44" s="1082"/>
      <c r="AR44" s="1082"/>
      <c r="AS44" s="618"/>
      <c r="AT44" s="618"/>
      <c r="AU44" s="1082"/>
      <c r="AV44" s="1082"/>
      <c r="AW44" s="640"/>
      <c r="AX44" s="640"/>
      <c r="AY44" s="1088"/>
      <c r="AZ44" s="1089"/>
      <c r="BA44" s="1077"/>
      <c r="BB44" s="1093"/>
      <c r="DU44" s="60"/>
      <c r="DV44" s="68" t="s">
        <v>224</v>
      </c>
      <c r="DW44" s="68" t="s">
        <v>792</v>
      </c>
      <c r="EA44" s="68" t="s">
        <v>221</v>
      </c>
    </row>
    <row r="45" spans="1:131" ht="11.25" customHeight="1" x14ac:dyDescent="0.15">
      <c r="A45" s="1054"/>
      <c r="B45" s="1055"/>
      <c r="C45" s="1055"/>
      <c r="D45" s="1055"/>
      <c r="E45" s="1055"/>
      <c r="F45" s="1055"/>
      <c r="G45" s="1056"/>
      <c r="H45" s="382" t="s">
        <v>793</v>
      </c>
      <c r="I45" s="1128"/>
      <c r="J45" s="1128"/>
      <c r="K45" s="1128"/>
      <c r="L45" s="1128"/>
      <c r="M45" s="1129"/>
      <c r="N45" s="1097" t="str">
        <f>IF(ISBLANK(VLOOKUP("専任取引士"&amp;ROUNDUP(ROW($A43)/11,0),sentori,3,FALSE)),"",VLOOKUP("専任取引士"&amp;ROUNDUP(ROW($A43)/11,0),sentori,3,FALSE))</f>
        <v/>
      </c>
      <c r="O45" s="1098"/>
      <c r="P45" s="1098"/>
      <c r="Q45" s="1098"/>
      <c r="R45" s="1098"/>
      <c r="S45" s="1098"/>
      <c r="T45" s="1098"/>
      <c r="U45" s="1098"/>
      <c r="V45" s="1098"/>
      <c r="W45" s="1098"/>
      <c r="X45" s="1098"/>
      <c r="Y45" s="1098"/>
      <c r="Z45" s="1098"/>
      <c r="AA45" s="1098"/>
      <c r="AB45" s="1098"/>
      <c r="AC45" s="1098"/>
      <c r="AD45" s="1099"/>
      <c r="AE45" s="1073"/>
      <c r="AF45" s="1074"/>
      <c r="AG45" s="1079"/>
      <c r="AH45" s="1080"/>
      <c r="AI45" s="1080"/>
      <c r="AJ45" s="1080"/>
      <c r="AK45" s="1083"/>
      <c r="AL45" s="1083"/>
      <c r="AM45" s="1083"/>
      <c r="AN45" s="1083"/>
      <c r="AO45" s="1084"/>
      <c r="AP45" s="1084"/>
      <c r="AQ45" s="1083"/>
      <c r="AR45" s="1083"/>
      <c r="AS45" s="1085"/>
      <c r="AT45" s="1085"/>
      <c r="AU45" s="1083"/>
      <c r="AV45" s="1083"/>
      <c r="AW45" s="1084"/>
      <c r="AX45" s="1084"/>
      <c r="AY45" s="1088"/>
      <c r="AZ45" s="1089"/>
      <c r="BA45" s="1077"/>
      <c r="BB45" s="1093"/>
      <c r="DU45" s="60"/>
      <c r="DV45" s="68" t="s">
        <v>234</v>
      </c>
      <c r="DW45" s="68" t="s">
        <v>794</v>
      </c>
      <c r="EA45" s="68" t="s">
        <v>224</v>
      </c>
    </row>
    <row r="46" spans="1:131" ht="11.25" customHeight="1" x14ac:dyDescent="0.15">
      <c r="A46" s="1054"/>
      <c r="B46" s="1055"/>
      <c r="C46" s="1055"/>
      <c r="D46" s="1055"/>
      <c r="E46" s="1055"/>
      <c r="F46" s="1055"/>
      <c r="G46" s="1056"/>
      <c r="H46" s="1130"/>
      <c r="I46" s="1128"/>
      <c r="J46" s="1128"/>
      <c r="K46" s="1128"/>
      <c r="L46" s="1128"/>
      <c r="M46" s="1129"/>
      <c r="N46" s="1100"/>
      <c r="O46" s="521"/>
      <c r="P46" s="521"/>
      <c r="Q46" s="521"/>
      <c r="R46" s="521"/>
      <c r="S46" s="521"/>
      <c r="T46" s="521"/>
      <c r="U46" s="521"/>
      <c r="V46" s="521"/>
      <c r="W46" s="521"/>
      <c r="X46" s="521"/>
      <c r="Y46" s="521"/>
      <c r="Z46" s="521"/>
      <c r="AA46" s="521"/>
      <c r="AB46" s="521"/>
      <c r="AC46" s="521"/>
      <c r="AD46" s="522"/>
      <c r="AE46" s="1101" t="s">
        <v>944</v>
      </c>
      <c r="AF46" s="1102"/>
      <c r="AG46" s="1103"/>
      <c r="AH46" s="1106" t="str">
        <f>IF(ISBLANK(VLOOKUP("専任取引士"&amp;ROUNDUP(ROW($A43)/11,0),sentori,19,FALSE)),"",LEFT(VLOOKUP("専任取引士"&amp;ROUNDUP(ROW($A43)/11,0),sentori,19,FALSE),FIND("-",VLOOKUP("専任取引士"&amp;ROUNDUP(ROW($A43)/11,0),sentori,19,FALSE))-1))</f>
        <v/>
      </c>
      <c r="AI46" s="1107"/>
      <c r="AJ46" s="1107"/>
      <c r="AK46" s="1107"/>
      <c r="AL46" s="1107"/>
      <c r="AM46" s="1102" t="s">
        <v>942</v>
      </c>
      <c r="AN46" s="455" t="str">
        <f>IF(ISBLANK(VLOOKUP("専任取引士"&amp;ROUNDUP(ROW($A43)/11,0),sentori,19,FALSE)),"",LEFT(RIGHT(VLOOKUP("専任取引士"&amp;ROUNDUP(ROW($A43)/11,0),sentori,19,FALSE),LEN(VLOOKUP("専任取引士"&amp;ROUNDUP(ROW($A43)/11,0),sentori,19,FALSE))-FIND("-",VLOOKUP("専任取引士"&amp;ROUNDUP(ROW($A43)/11,0),sentori,19,FALSE))),FIND("-",RIGHT(VLOOKUP("専任取引士"&amp;ROUNDUP(ROW($A43)/11,0),sentori,19,FALSE),LEN(VLOOKUP("専任取引士"&amp;ROUNDUP(ROW($A43)/11,0),sentori,19,FALSE))-FIND("-",VLOOKUP("専任取引士"&amp;ROUNDUP(ROW($A43)/11,0),sentori,19,FALSE))))-1))</f>
        <v/>
      </c>
      <c r="AO46" s="455"/>
      <c r="AP46" s="455"/>
      <c r="AQ46" s="455"/>
      <c r="AR46" s="455"/>
      <c r="AS46" s="1102" t="s">
        <v>943</v>
      </c>
      <c r="AT46" s="455" t="str">
        <f>IF(ISBLANK(VLOOKUP("専任取引士"&amp;ROUNDUP(ROW($A43)/11,0),sentori,19,FALSE)),"",RIGHT(RIGHT(VLOOKUP("専任取引士"&amp;ROUNDUP(ROW($A43)/11,0),sentori,19,FALSE),LEN(VLOOKUP("専任取引士"&amp;ROUNDUP(ROW($A43)/11,0),sentori,19,FALSE))-FIND("-",VLOOKUP("専任取引士"&amp;ROUNDUP(ROW($A43)/11,0),sentori,19,FALSE))),LEN(RIGHT(VLOOKUP("専任取引士"&amp;ROUNDUP(ROW($A43)/11,0),sentori,19,FALSE),LEN(VLOOKUP("専任取引士"&amp;ROUNDUP(ROW($A43)/11,0),sentori,19,FALSE))-FIND("-",VLOOKUP("専任取引士"&amp;ROUNDUP(ROW($A43)/11,0),sentori,19,FALSE))))-FIND("-",RIGHT(VLOOKUP("専任取引士"&amp;ROUNDUP(ROW($A43)/11,0),sentori,19,FALSE),LEN(VLOOKUP("専任取引士"&amp;ROUNDUP(ROW($A43)/11,0),sentori,19,FALSE))-FIND("-",VLOOKUP("専任取引士"&amp;ROUNDUP(ROW($A43)/11,0),sentori,19,FALSE))))))</f>
        <v/>
      </c>
      <c r="AU46" s="455"/>
      <c r="AV46" s="455"/>
      <c r="AW46" s="455"/>
      <c r="AX46" s="460"/>
      <c r="AY46" s="1088"/>
      <c r="AZ46" s="1089"/>
      <c r="BA46" s="1077"/>
      <c r="BB46" s="1093"/>
      <c r="DU46" s="60"/>
      <c r="DV46" s="68" t="s">
        <v>237</v>
      </c>
      <c r="DW46" s="68" t="s">
        <v>795</v>
      </c>
      <c r="EA46" s="68" t="s">
        <v>234</v>
      </c>
    </row>
    <row r="47" spans="1:131" ht="11.25" customHeight="1" x14ac:dyDescent="0.15">
      <c r="A47" s="1054"/>
      <c r="B47" s="1055"/>
      <c r="C47" s="1055"/>
      <c r="D47" s="1055"/>
      <c r="E47" s="1055"/>
      <c r="F47" s="1055"/>
      <c r="G47" s="1056"/>
      <c r="H47" s="1130"/>
      <c r="I47" s="1128"/>
      <c r="J47" s="1128"/>
      <c r="K47" s="1128"/>
      <c r="L47" s="1128"/>
      <c r="M47" s="1129"/>
      <c r="N47" s="1068"/>
      <c r="O47" s="523"/>
      <c r="P47" s="523"/>
      <c r="Q47" s="523"/>
      <c r="R47" s="523"/>
      <c r="S47" s="523"/>
      <c r="T47" s="523"/>
      <c r="U47" s="523"/>
      <c r="V47" s="523"/>
      <c r="W47" s="523"/>
      <c r="X47" s="523"/>
      <c r="Y47" s="523"/>
      <c r="Z47" s="523"/>
      <c r="AA47" s="523"/>
      <c r="AB47" s="523"/>
      <c r="AC47" s="523"/>
      <c r="AD47" s="524"/>
      <c r="AE47" s="1104"/>
      <c r="AF47" s="1084"/>
      <c r="AG47" s="1105"/>
      <c r="AH47" s="1108"/>
      <c r="AI47" s="1083"/>
      <c r="AJ47" s="1083"/>
      <c r="AK47" s="1083"/>
      <c r="AL47" s="1083"/>
      <c r="AM47" s="1085"/>
      <c r="AN47" s="512"/>
      <c r="AO47" s="512"/>
      <c r="AP47" s="512"/>
      <c r="AQ47" s="512"/>
      <c r="AR47" s="512"/>
      <c r="AS47" s="1085"/>
      <c r="AT47" s="512"/>
      <c r="AU47" s="512"/>
      <c r="AV47" s="512"/>
      <c r="AW47" s="512"/>
      <c r="AX47" s="525"/>
      <c r="AY47" s="1090"/>
      <c r="AZ47" s="1091"/>
      <c r="BA47" s="1079"/>
      <c r="BB47" s="1094"/>
      <c r="DU47" s="60"/>
      <c r="DV47" s="68" t="s">
        <v>241</v>
      </c>
      <c r="DW47" s="68" t="s">
        <v>796</v>
      </c>
      <c r="EA47" s="68" t="s">
        <v>237</v>
      </c>
    </row>
    <row r="48" spans="1:131" ht="11.25" customHeight="1" x14ac:dyDescent="0.15">
      <c r="A48" s="1054"/>
      <c r="B48" s="1055"/>
      <c r="C48" s="1055"/>
      <c r="D48" s="1055"/>
      <c r="E48" s="1055"/>
      <c r="F48" s="1055"/>
      <c r="G48" s="1056"/>
      <c r="H48" s="382" t="s">
        <v>797</v>
      </c>
      <c r="I48" s="1128"/>
      <c r="J48" s="1128"/>
      <c r="K48" s="1128"/>
      <c r="L48" s="1128"/>
      <c r="M48" s="1129"/>
      <c r="N48" s="1109" t="s">
        <v>754</v>
      </c>
      <c r="O48" s="1110"/>
      <c r="P48" s="1111" t="str">
        <f>LEFT(VLOOKUP("専任取引士"&amp;ROUNDUP(ROW($A43)/11,0),sentori,12,FALSE),3)</f>
        <v/>
      </c>
      <c r="Q48" s="1111"/>
      <c r="R48" s="1111"/>
      <c r="S48" s="1111"/>
      <c r="T48" s="1" t="s">
        <v>755</v>
      </c>
      <c r="U48" s="1111" t="str">
        <f>RIGHT(VLOOKUP("専任取引士"&amp;ROUNDUP(ROW($A43)/11,0),sentori,12,FALSE),4)</f>
        <v/>
      </c>
      <c r="V48" s="1111"/>
      <c r="W48" s="1111"/>
      <c r="X48" s="1111"/>
      <c r="Y48" s="1111"/>
      <c r="Z48" s="1102"/>
      <c r="AA48" s="1102"/>
      <c r="AB48" s="1102"/>
      <c r="AC48" s="1102"/>
      <c r="AD48" s="1102"/>
      <c r="AE48" s="1102"/>
      <c r="AF48" s="1102"/>
      <c r="AG48" s="1102"/>
      <c r="AH48" s="1102"/>
      <c r="AI48" s="1102"/>
      <c r="AJ48" s="1102"/>
      <c r="AK48" s="1102"/>
      <c r="AL48" s="1102"/>
      <c r="AM48" s="1102"/>
      <c r="AN48" s="1102"/>
      <c r="AO48" s="1102"/>
      <c r="AP48" s="1102"/>
      <c r="AQ48" s="1102"/>
      <c r="AR48" s="1102"/>
      <c r="AS48" s="1102"/>
      <c r="AT48" s="1102"/>
      <c r="AU48" s="1102"/>
      <c r="AV48" s="1102"/>
      <c r="AW48" s="1102"/>
      <c r="AX48" s="1102"/>
      <c r="AY48" s="1102"/>
      <c r="AZ48" s="1102"/>
      <c r="BA48" s="1102"/>
      <c r="BB48" s="1112"/>
      <c r="DU48" s="70"/>
      <c r="DV48" s="68" t="s">
        <v>247</v>
      </c>
      <c r="DW48" s="68" t="s">
        <v>798</v>
      </c>
      <c r="EA48" s="68" t="s">
        <v>241</v>
      </c>
    </row>
    <row r="49" spans="1:131" ht="11.25" customHeight="1" x14ac:dyDescent="0.15">
      <c r="A49" s="1054"/>
      <c r="B49" s="1055"/>
      <c r="C49" s="1055"/>
      <c r="D49" s="1055"/>
      <c r="E49" s="1055"/>
      <c r="F49" s="1055"/>
      <c r="G49" s="1056"/>
      <c r="H49" s="1130"/>
      <c r="I49" s="1128"/>
      <c r="J49" s="1128"/>
      <c r="K49" s="1128"/>
      <c r="L49" s="1128"/>
      <c r="M49" s="1129"/>
      <c r="N49" s="1100" t="str">
        <f>IF(ISBLANK(VLOOKUP("専任取引士"&amp;ROUNDUP(ROW($A43)/11,0),sentori,11,FALSE)),_xlfn.CONCAT(VLOOKUP("専任取引士"&amp;ROUNDUP(ROW($A43)/11,0),sentori,13,FALSE),VLOOKUP("専任取引士"&amp;ROUNDUP(ROW($A43)/11,0),sentori,14,FALSE),VLOOKUP("専任取引士"&amp;ROUNDUP(ROW($A43)/11,0),sentori,15,FALSE),VLOOKUP("専任取引士"&amp;ROUNDUP(ROW($A43)/11,0),sentori,16,FALSE),"　",VLOOKUP("専任取引士"&amp;ROUNDUP(ROW($A43)/11,0),sentori,17,FALSE)),VLOOKUP("専任取引士"&amp;ROUNDUP(ROW($A43)/11,0),sentori,18,FALSE))</f>
        <v>　</v>
      </c>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1"/>
      <c r="AN49" s="521"/>
      <c r="AO49" s="521"/>
      <c r="AP49" s="521"/>
      <c r="AQ49" s="521"/>
      <c r="AR49" s="521"/>
      <c r="AS49" s="521"/>
      <c r="AT49" s="521"/>
      <c r="AU49" s="521"/>
      <c r="AV49" s="521"/>
      <c r="AW49" s="521"/>
      <c r="AX49" s="521"/>
      <c r="AY49" s="521"/>
      <c r="AZ49" s="521"/>
      <c r="BA49" s="521"/>
      <c r="BB49" s="1113"/>
      <c r="DU49" s="70"/>
      <c r="DV49" s="68" t="s">
        <v>250</v>
      </c>
      <c r="DW49" s="68" t="s">
        <v>799</v>
      </c>
      <c r="EA49" s="68" t="s">
        <v>247</v>
      </c>
    </row>
    <row r="50" spans="1:131" ht="11.25" customHeight="1" x14ac:dyDescent="0.15">
      <c r="A50" s="1054"/>
      <c r="B50" s="1055"/>
      <c r="C50" s="1055"/>
      <c r="D50" s="1055"/>
      <c r="E50" s="1055"/>
      <c r="F50" s="1055"/>
      <c r="G50" s="1056"/>
      <c r="H50" s="1131"/>
      <c r="I50" s="353"/>
      <c r="J50" s="353"/>
      <c r="K50" s="353"/>
      <c r="L50" s="353"/>
      <c r="M50" s="1095"/>
      <c r="N50" s="1100"/>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1"/>
      <c r="AY50" s="521"/>
      <c r="AZ50" s="521"/>
      <c r="BA50" s="521"/>
      <c r="BB50" s="1113"/>
      <c r="DU50" s="60"/>
      <c r="DV50" s="68" t="s">
        <v>256</v>
      </c>
      <c r="DW50" s="68" t="s">
        <v>800</v>
      </c>
      <c r="EA50" s="68" t="s">
        <v>250</v>
      </c>
    </row>
    <row r="51" spans="1:131" ht="11.25" customHeight="1" x14ac:dyDescent="0.15">
      <c r="A51" s="1054"/>
      <c r="B51" s="1055"/>
      <c r="C51" s="1055"/>
      <c r="D51" s="1055"/>
      <c r="E51" s="1055"/>
      <c r="F51" s="1055"/>
      <c r="G51" s="1056"/>
      <c r="H51" s="1130"/>
      <c r="I51" s="1128"/>
      <c r="J51" s="1128"/>
      <c r="K51" s="1128"/>
      <c r="L51" s="1128"/>
      <c r="M51" s="1129"/>
      <c r="N51" s="1068"/>
      <c r="O51" s="523"/>
      <c r="P51" s="523"/>
      <c r="Q51" s="523"/>
      <c r="R51" s="523"/>
      <c r="S51" s="523"/>
      <c r="T51" s="523"/>
      <c r="U51" s="523"/>
      <c r="V51" s="523"/>
      <c r="W51" s="523"/>
      <c r="X51" s="523"/>
      <c r="Y51" s="523"/>
      <c r="Z51" s="523"/>
      <c r="AA51" s="523"/>
      <c r="AB51" s="523"/>
      <c r="AC51" s="523"/>
      <c r="AD51" s="523"/>
      <c r="AE51" s="523"/>
      <c r="AF51" s="523"/>
      <c r="AG51" s="523"/>
      <c r="AH51" s="523"/>
      <c r="AI51" s="523"/>
      <c r="AJ51" s="523"/>
      <c r="AK51" s="523"/>
      <c r="AL51" s="523"/>
      <c r="AM51" s="523"/>
      <c r="AN51" s="523"/>
      <c r="AO51" s="523"/>
      <c r="AP51" s="523"/>
      <c r="AQ51" s="523"/>
      <c r="AR51" s="523"/>
      <c r="AS51" s="523"/>
      <c r="AT51" s="523"/>
      <c r="AU51" s="523"/>
      <c r="AV51" s="523"/>
      <c r="AW51" s="523"/>
      <c r="AX51" s="523"/>
      <c r="AY51" s="523"/>
      <c r="AZ51" s="523"/>
      <c r="BA51" s="523"/>
      <c r="BB51" s="1114"/>
      <c r="DU51" s="60"/>
      <c r="DV51" s="68" t="s">
        <v>259</v>
      </c>
      <c r="DW51" s="68" t="s">
        <v>801</v>
      </c>
      <c r="EA51" s="68" t="s">
        <v>256</v>
      </c>
    </row>
    <row r="52" spans="1:131" ht="11.25" customHeight="1" x14ac:dyDescent="0.15">
      <c r="A52" s="1054"/>
      <c r="B52" s="1055"/>
      <c r="C52" s="1055"/>
      <c r="D52" s="1055"/>
      <c r="E52" s="1055"/>
      <c r="F52" s="1055"/>
      <c r="G52" s="1056"/>
      <c r="H52" s="409" t="s">
        <v>802</v>
      </c>
      <c r="I52" s="343"/>
      <c r="J52" s="343"/>
      <c r="K52" s="343"/>
      <c r="L52" s="343"/>
      <c r="M52" s="435"/>
      <c r="N52" s="1115" t="s">
        <v>706</v>
      </c>
      <c r="O52" s="1117" t="str">
        <f>IF(ISBLANK(VLOOKUP("専任取引士"&amp;ROUNDUP(ROW($A43)/11,0),sentori,20,FALSE)),"",VLOOKUP("専任取引士"&amp;ROUNDUP(ROW($A43)/11,0),sentori,20,FALSE))</f>
        <v/>
      </c>
      <c r="P52" s="1117"/>
      <c r="Q52" s="1117"/>
      <c r="R52" s="1117"/>
      <c r="S52" s="1117"/>
      <c r="T52" s="1117"/>
      <c r="U52" s="1117"/>
      <c r="V52" s="1119" t="s">
        <v>707</v>
      </c>
      <c r="W52" s="1102" t="s">
        <v>708</v>
      </c>
      <c r="X52" s="1110"/>
      <c r="Y52" s="1107" t="str">
        <f>IF(ISBLANK(VLOOKUP("専任取引士"&amp;ROUNDUP(ROW($A43)/11,0),sentori,21,FALSE)),"",VLOOKUP("専任取引士"&amp;ROUNDUP(ROW($A43)/11,0),sentori,21,FALSE))</f>
        <v/>
      </c>
      <c r="Z52" s="1107"/>
      <c r="AA52" s="1107"/>
      <c r="AB52" s="1107"/>
      <c r="AC52" s="1107"/>
      <c r="AD52" s="1107"/>
      <c r="AE52" s="1107"/>
      <c r="AF52" s="1107"/>
      <c r="AG52" s="1102" t="s">
        <v>709</v>
      </c>
      <c r="AH52" s="1122"/>
      <c r="AI52" s="1101" t="s">
        <v>770</v>
      </c>
      <c r="AJ52" s="1102"/>
      <c r="AK52" s="1102"/>
      <c r="AL52" s="1102"/>
      <c r="AM52" s="1103"/>
      <c r="AN52" s="1126" t="str">
        <f>IF(ISBLANK(VLOOKUP("専任取引士"&amp;ROUNDUP(ROW($A43)/11,0),sentori,22,FALSE)),"",TEXT(VLOOKUP("専任取引士"&amp;ROUNDUP(ROW($A43)/11,0),sentori,22,FALSE),"ggg"))</f>
        <v/>
      </c>
      <c r="AO52" s="1117"/>
      <c r="AP52" s="1117"/>
      <c r="AQ52" s="1107" t="str">
        <f>IF(ISBLANK(VLOOKUP("専任取引士"&amp;ROUNDUP(ROW($A43)/11,0),sentori,22,FALSE)),"",TEXT(VLOOKUP("専任取引士"&amp;ROUNDUP(ROW($A43)/11,0),sentori,22,FALSE),"e"))</f>
        <v/>
      </c>
      <c r="AR52" s="1107"/>
      <c r="AS52" s="1102" t="s">
        <v>1074</v>
      </c>
      <c r="AT52" s="1102"/>
      <c r="AU52" s="1107" t="str">
        <f>IF(ISBLANK(VLOOKUP("専任取引士"&amp;ROUNDUP(ROW($A43)/11,0),sentori,22,FALSE)),"",MONTH(VLOOKUP("専任取引士"&amp;ROUNDUP(ROW($A43)/11,0),sentori,22,FALSE)))</f>
        <v/>
      </c>
      <c r="AV52" s="1107"/>
      <c r="AW52" s="1102" t="s">
        <v>1075</v>
      </c>
      <c r="AX52" s="1102"/>
      <c r="AY52" s="1107" t="str">
        <f>IF(ISBLANK(VLOOKUP("専任取引士"&amp;ROUNDUP(ROW($A43)/11,0),sentori,22,FALSE)),"",DAY(VLOOKUP("専任取引士"&amp;ROUNDUP(ROW($A43)/11,0),sentori,22,FALSE)))</f>
        <v/>
      </c>
      <c r="AZ52" s="1107"/>
      <c r="BA52" s="1102" t="s">
        <v>1076</v>
      </c>
      <c r="BB52" s="1112"/>
      <c r="DU52" s="60"/>
      <c r="DV52" s="68" t="s">
        <v>264</v>
      </c>
      <c r="DW52" s="68" t="s">
        <v>803</v>
      </c>
      <c r="EA52" s="68" t="s">
        <v>259</v>
      </c>
    </row>
    <row r="53" spans="1:131" ht="11.25" customHeight="1" x14ac:dyDescent="0.15">
      <c r="A53" s="1057"/>
      <c r="B53" s="1058"/>
      <c r="C53" s="1058"/>
      <c r="D53" s="1058"/>
      <c r="E53" s="1058"/>
      <c r="F53" s="1058"/>
      <c r="G53" s="1059"/>
      <c r="H53" s="382"/>
      <c r="I53" s="383"/>
      <c r="J53" s="383"/>
      <c r="K53" s="383"/>
      <c r="L53" s="383"/>
      <c r="M53" s="384"/>
      <c r="N53" s="1116"/>
      <c r="O53" s="1118"/>
      <c r="P53" s="1118"/>
      <c r="Q53" s="1118"/>
      <c r="R53" s="1118"/>
      <c r="S53" s="1118"/>
      <c r="T53" s="1118"/>
      <c r="U53" s="1118"/>
      <c r="V53" s="1120"/>
      <c r="W53" s="1025"/>
      <c r="X53" s="1025"/>
      <c r="Y53" s="1121"/>
      <c r="Z53" s="1121"/>
      <c r="AA53" s="1121"/>
      <c r="AB53" s="1121"/>
      <c r="AC53" s="1121"/>
      <c r="AD53" s="1121"/>
      <c r="AE53" s="1121"/>
      <c r="AF53" s="1121"/>
      <c r="AG53" s="1025"/>
      <c r="AH53" s="1123"/>
      <c r="AI53" s="1124"/>
      <c r="AJ53" s="1012"/>
      <c r="AK53" s="1012"/>
      <c r="AL53" s="1012"/>
      <c r="AM53" s="1125"/>
      <c r="AN53" s="1127"/>
      <c r="AO53" s="1118"/>
      <c r="AP53" s="1118"/>
      <c r="AQ53" s="1121"/>
      <c r="AR53" s="1121"/>
      <c r="AS53" s="1012"/>
      <c r="AT53" s="1012"/>
      <c r="AU53" s="1121"/>
      <c r="AV53" s="1121"/>
      <c r="AW53" s="1012"/>
      <c r="AX53" s="1012"/>
      <c r="AY53" s="1121"/>
      <c r="AZ53" s="1121"/>
      <c r="BA53" s="1012"/>
      <c r="BB53" s="1019"/>
      <c r="DU53" s="60"/>
      <c r="DV53" s="68" t="s">
        <v>262</v>
      </c>
      <c r="DW53" s="68" t="s">
        <v>804</v>
      </c>
      <c r="EA53" s="68" t="s">
        <v>264</v>
      </c>
    </row>
    <row r="54" spans="1:131" ht="11.25" customHeight="1" x14ac:dyDescent="0.15">
      <c r="A54" s="465" t="s">
        <v>805</v>
      </c>
      <c r="B54" s="1052"/>
      <c r="C54" s="1052"/>
      <c r="D54" s="1052"/>
      <c r="E54" s="1052"/>
      <c r="F54" s="1052"/>
      <c r="G54" s="1053"/>
      <c r="H54" s="490" t="s">
        <v>806</v>
      </c>
      <c r="I54" s="1060"/>
      <c r="J54" s="1060"/>
      <c r="K54" s="1060"/>
      <c r="L54" s="1060"/>
      <c r="M54" s="1061"/>
      <c r="N54" s="1065" t="str">
        <f>IF(ISBLANK(VLOOKUP("専任取引士"&amp;ROUNDUP(ROW($A54)/11,0),sentori,4,FALSE)),"",VLOOKUP("専任取引士"&amp;ROUNDUP(ROW($A54)/11,0),sentori,4,FALSE))</f>
        <v/>
      </c>
      <c r="O54" s="1066"/>
      <c r="P54" s="1066"/>
      <c r="Q54" s="1066"/>
      <c r="R54" s="1066"/>
      <c r="S54" s="1066"/>
      <c r="T54" s="1066"/>
      <c r="U54" s="1066"/>
      <c r="V54" s="1066"/>
      <c r="W54" s="1066"/>
      <c r="X54" s="1066"/>
      <c r="Y54" s="1066"/>
      <c r="Z54" s="1066"/>
      <c r="AA54" s="1066"/>
      <c r="AB54" s="1066"/>
      <c r="AC54" s="1066"/>
      <c r="AD54" s="1067"/>
      <c r="AE54" s="1069" t="s">
        <v>1073</v>
      </c>
      <c r="AF54" s="1070"/>
      <c r="AG54" s="1075" t="str">
        <f>IF(ISBLANK(VLOOKUP("専任取引士"&amp;ROUNDUP(ROW($A54)/11,0),sentori,8,FALSE)),"",TEXT(VLOOKUP("専任取引士"&amp;ROUNDUP(ROW($A54)/11,0),sentori,8,FALSE),"ggg"))</f>
        <v/>
      </c>
      <c r="AH54" s="1076"/>
      <c r="AI54" s="1076"/>
      <c r="AJ54" s="1076"/>
      <c r="AK54" s="1081" t="str">
        <f>IF(ISBLANK(VLOOKUP("専任取引士"&amp;ROUNDUP(ROW($A54)/11,0),sentori,8,FALSE)),"",TEXT(VLOOKUP("専任取引士"&amp;ROUNDUP(ROW($A54)/11,0),sentori,8,FALSE),"e"))</f>
        <v/>
      </c>
      <c r="AL54" s="1081"/>
      <c r="AM54" s="1081"/>
      <c r="AN54" s="1081"/>
      <c r="AO54" s="1037" t="s">
        <v>1074</v>
      </c>
      <c r="AP54" s="1037"/>
      <c r="AQ54" s="1081" t="str">
        <f>IF(ISBLANK(VLOOKUP("専任取引士"&amp;ROUNDUP(ROW($A54)/11,0),sentori,8,FALSE)),"",MONTH(VLOOKUP("専任取引士"&amp;ROUNDUP(ROW($A54)/11,0),sentori,8,FALSE)))</f>
        <v/>
      </c>
      <c r="AR54" s="1081"/>
      <c r="AS54" s="1037" t="s">
        <v>1075</v>
      </c>
      <c r="AT54" s="1038"/>
      <c r="AU54" s="1081" t="str">
        <f>IF(ISBLANK(VLOOKUP("専任取引士"&amp;ROUNDUP(ROW($A54)/11,0),sentori,8,FALSE)),"",DAY(VLOOKUP("専任取引士"&amp;ROUNDUP(ROW($A54)/11,0),sentori,8,FALSE)))</f>
        <v/>
      </c>
      <c r="AV54" s="1081"/>
      <c r="AW54" s="1037" t="s">
        <v>1076</v>
      </c>
      <c r="AX54" s="1037"/>
      <c r="AY54" s="1086" t="s">
        <v>1077</v>
      </c>
      <c r="AZ54" s="1087" t="str">
        <f>LEFT(VLOOKUP("専任取引士1",sentori,7,FALSE),1)</f>
        <v/>
      </c>
      <c r="BA54" s="1075" t="str">
        <f>LEFT(VLOOKUP("専任取引士"&amp;ROUNDUP(ROW($A54)/11,0),sentori,7,FALSE),1)</f>
        <v/>
      </c>
      <c r="BB54" s="1092"/>
      <c r="DU54" s="60"/>
      <c r="DV54" s="68" t="s">
        <v>268</v>
      </c>
      <c r="DW54" s="68" t="s">
        <v>807</v>
      </c>
      <c r="EA54" s="68" t="s">
        <v>262</v>
      </c>
    </row>
    <row r="55" spans="1:131" ht="11.25" customHeight="1" x14ac:dyDescent="0.15">
      <c r="A55" s="1054"/>
      <c r="B55" s="1055"/>
      <c r="C55" s="1055"/>
      <c r="D55" s="1055"/>
      <c r="E55" s="1055"/>
      <c r="F55" s="1055"/>
      <c r="G55" s="1056"/>
      <c r="H55" s="1062"/>
      <c r="I55" s="1063"/>
      <c r="J55" s="1063"/>
      <c r="K55" s="1063"/>
      <c r="L55" s="1063"/>
      <c r="M55" s="1064"/>
      <c r="N55" s="1068"/>
      <c r="O55" s="523"/>
      <c r="P55" s="523"/>
      <c r="Q55" s="523"/>
      <c r="R55" s="523"/>
      <c r="S55" s="523"/>
      <c r="T55" s="523"/>
      <c r="U55" s="523"/>
      <c r="V55" s="523"/>
      <c r="W55" s="523"/>
      <c r="X55" s="523"/>
      <c r="Y55" s="523"/>
      <c r="Z55" s="523"/>
      <c r="AA55" s="523"/>
      <c r="AB55" s="523"/>
      <c r="AC55" s="523"/>
      <c r="AD55" s="524"/>
      <c r="AE55" s="1071"/>
      <c r="AF55" s="1072"/>
      <c r="AG55" s="1077"/>
      <c r="AH55" s="1078"/>
      <c r="AI55" s="1078"/>
      <c r="AJ55" s="1078"/>
      <c r="AK55" s="1082"/>
      <c r="AL55" s="1082"/>
      <c r="AM55" s="1082"/>
      <c r="AN55" s="1082"/>
      <c r="AO55" s="640"/>
      <c r="AP55" s="640"/>
      <c r="AQ55" s="1082"/>
      <c r="AR55" s="1082"/>
      <c r="AS55" s="618"/>
      <c r="AT55" s="618"/>
      <c r="AU55" s="1082"/>
      <c r="AV55" s="1082"/>
      <c r="AW55" s="640"/>
      <c r="AX55" s="640"/>
      <c r="AY55" s="1088"/>
      <c r="AZ55" s="1089"/>
      <c r="BA55" s="1077"/>
      <c r="BB55" s="1093"/>
      <c r="DU55" s="60"/>
      <c r="DV55" s="68" t="s">
        <v>271</v>
      </c>
      <c r="DW55" s="68" t="s">
        <v>808</v>
      </c>
      <c r="EA55" s="68" t="s">
        <v>268</v>
      </c>
    </row>
    <row r="56" spans="1:131" ht="11.25" customHeight="1" x14ac:dyDescent="0.15">
      <c r="A56" s="1054"/>
      <c r="B56" s="1055"/>
      <c r="C56" s="1055"/>
      <c r="D56" s="1055"/>
      <c r="E56" s="1055"/>
      <c r="F56" s="1055"/>
      <c r="G56" s="1056"/>
      <c r="H56" s="382" t="s">
        <v>809</v>
      </c>
      <c r="I56" s="1128"/>
      <c r="J56" s="1128"/>
      <c r="K56" s="1128"/>
      <c r="L56" s="1128"/>
      <c r="M56" s="1129"/>
      <c r="N56" s="1097" t="str">
        <f>IF(ISBLANK(VLOOKUP("専任取引士"&amp;ROUNDUP(ROW($A54)/11,0),sentori,3,FALSE)),"",VLOOKUP("専任取引士"&amp;ROUNDUP(ROW($A54)/11,0),sentori,3,FALSE))</f>
        <v/>
      </c>
      <c r="O56" s="1098"/>
      <c r="P56" s="1098"/>
      <c r="Q56" s="1098"/>
      <c r="R56" s="1098"/>
      <c r="S56" s="1098"/>
      <c r="T56" s="1098"/>
      <c r="U56" s="1098"/>
      <c r="V56" s="1098"/>
      <c r="W56" s="1098"/>
      <c r="X56" s="1098"/>
      <c r="Y56" s="1098"/>
      <c r="Z56" s="1098"/>
      <c r="AA56" s="1098"/>
      <c r="AB56" s="1098"/>
      <c r="AC56" s="1098"/>
      <c r="AD56" s="1099"/>
      <c r="AE56" s="1073"/>
      <c r="AF56" s="1074"/>
      <c r="AG56" s="1079"/>
      <c r="AH56" s="1080"/>
      <c r="AI56" s="1080"/>
      <c r="AJ56" s="1080"/>
      <c r="AK56" s="1083"/>
      <c r="AL56" s="1083"/>
      <c r="AM56" s="1083"/>
      <c r="AN56" s="1083"/>
      <c r="AO56" s="1084"/>
      <c r="AP56" s="1084"/>
      <c r="AQ56" s="1083"/>
      <c r="AR56" s="1083"/>
      <c r="AS56" s="1085"/>
      <c r="AT56" s="1085"/>
      <c r="AU56" s="1083"/>
      <c r="AV56" s="1083"/>
      <c r="AW56" s="1084"/>
      <c r="AX56" s="1084"/>
      <c r="AY56" s="1088"/>
      <c r="AZ56" s="1089"/>
      <c r="BA56" s="1077"/>
      <c r="BB56" s="1093"/>
      <c r="DU56" s="60"/>
      <c r="DV56" s="68" t="s">
        <v>275</v>
      </c>
      <c r="DW56" s="68" t="s">
        <v>810</v>
      </c>
      <c r="EA56" s="68" t="s">
        <v>271</v>
      </c>
    </row>
    <row r="57" spans="1:131" ht="11.25" customHeight="1" x14ac:dyDescent="0.15">
      <c r="A57" s="1054"/>
      <c r="B57" s="1055"/>
      <c r="C57" s="1055"/>
      <c r="D57" s="1055"/>
      <c r="E57" s="1055"/>
      <c r="F57" s="1055"/>
      <c r="G57" s="1056"/>
      <c r="H57" s="1130"/>
      <c r="I57" s="1128"/>
      <c r="J57" s="1128"/>
      <c r="K57" s="1128"/>
      <c r="L57" s="1128"/>
      <c r="M57" s="1129"/>
      <c r="N57" s="1100"/>
      <c r="O57" s="521"/>
      <c r="P57" s="521"/>
      <c r="Q57" s="521"/>
      <c r="R57" s="521"/>
      <c r="S57" s="521"/>
      <c r="T57" s="521"/>
      <c r="U57" s="521"/>
      <c r="V57" s="521"/>
      <c r="W57" s="521"/>
      <c r="X57" s="521"/>
      <c r="Y57" s="521"/>
      <c r="Z57" s="521"/>
      <c r="AA57" s="521"/>
      <c r="AB57" s="521"/>
      <c r="AC57" s="521"/>
      <c r="AD57" s="522"/>
      <c r="AE57" s="1101" t="s">
        <v>944</v>
      </c>
      <c r="AF57" s="1102"/>
      <c r="AG57" s="1103"/>
      <c r="AH57" s="1106" t="str">
        <f>IF(ISBLANK(VLOOKUP("専任取引士"&amp;ROUNDUP(ROW($A54)/11,0),sentori,19,FALSE)),"",LEFT(VLOOKUP("専任取引士"&amp;ROUNDUP(ROW($A54)/11,0),sentori,19,FALSE),FIND("-",VLOOKUP("専任取引士"&amp;ROUNDUP(ROW($A54)/11,0),sentori,19,FALSE))-1))</f>
        <v/>
      </c>
      <c r="AI57" s="1107"/>
      <c r="AJ57" s="1107"/>
      <c r="AK57" s="1107"/>
      <c r="AL57" s="1107"/>
      <c r="AM57" s="1102" t="s">
        <v>942</v>
      </c>
      <c r="AN57" s="455" t="str">
        <f>IF(ISBLANK(VLOOKUP("専任取引士"&amp;ROUNDUP(ROW($A54)/11,0),sentori,19,FALSE)),"",LEFT(RIGHT(VLOOKUP("専任取引士"&amp;ROUNDUP(ROW($A54)/11,0),sentori,19,FALSE),LEN(VLOOKUP("専任取引士"&amp;ROUNDUP(ROW($A54)/11,0),sentori,19,FALSE))-FIND("-",VLOOKUP("専任取引士"&amp;ROUNDUP(ROW($A54)/11,0),sentori,19,FALSE))),FIND("-",RIGHT(VLOOKUP("専任取引士"&amp;ROUNDUP(ROW($A54)/11,0),sentori,19,FALSE),LEN(VLOOKUP("専任取引士"&amp;ROUNDUP(ROW($A54)/11,0),sentori,19,FALSE))-FIND("-",VLOOKUP("専任取引士"&amp;ROUNDUP(ROW($A54)/11,0),sentori,19,FALSE))))-1))</f>
        <v/>
      </c>
      <c r="AO57" s="455"/>
      <c r="AP57" s="455"/>
      <c r="AQ57" s="455"/>
      <c r="AR57" s="455"/>
      <c r="AS57" s="1102" t="s">
        <v>943</v>
      </c>
      <c r="AT57" s="455" t="str">
        <f>IF(ISBLANK(VLOOKUP("専任取引士"&amp;ROUNDUP(ROW($A54)/11,0),sentori,19,FALSE)),"",RIGHT(RIGHT(VLOOKUP("専任取引士"&amp;ROUNDUP(ROW($A54)/11,0),sentori,19,FALSE),LEN(VLOOKUP("専任取引士"&amp;ROUNDUP(ROW($A54)/11,0),sentori,19,FALSE))-FIND("-",VLOOKUP("専任取引士"&amp;ROUNDUP(ROW($A54)/11,0),sentori,19,FALSE))),LEN(RIGHT(VLOOKUP("専任取引士"&amp;ROUNDUP(ROW($A54)/11,0),sentori,19,FALSE),LEN(VLOOKUP("専任取引士"&amp;ROUNDUP(ROW($A54)/11,0),sentori,19,FALSE))-FIND("-",VLOOKUP("専任取引士"&amp;ROUNDUP(ROW($A54)/11,0),sentori,19,FALSE))))-FIND("-",RIGHT(VLOOKUP("専任取引士"&amp;ROUNDUP(ROW($A54)/11,0),sentori,19,FALSE),LEN(VLOOKUP("専任取引士"&amp;ROUNDUP(ROW($A54)/11,0),sentori,19,FALSE))-FIND("-",VLOOKUP("専任取引士"&amp;ROUNDUP(ROW($A54)/11,0),sentori,19,FALSE))))))</f>
        <v/>
      </c>
      <c r="AU57" s="455"/>
      <c r="AV57" s="455"/>
      <c r="AW57" s="455"/>
      <c r="AX57" s="460"/>
      <c r="AY57" s="1088"/>
      <c r="AZ57" s="1089"/>
      <c r="BA57" s="1077"/>
      <c r="BB57" s="1093"/>
      <c r="DU57" s="60"/>
      <c r="DV57" s="68" t="s">
        <v>278</v>
      </c>
      <c r="DW57" s="68" t="s">
        <v>811</v>
      </c>
      <c r="EA57" s="68" t="s">
        <v>275</v>
      </c>
    </row>
    <row r="58" spans="1:131" ht="11.25" customHeight="1" x14ac:dyDescent="0.15">
      <c r="A58" s="1054"/>
      <c r="B58" s="1055"/>
      <c r="C58" s="1055"/>
      <c r="D58" s="1055"/>
      <c r="E58" s="1055"/>
      <c r="F58" s="1055"/>
      <c r="G58" s="1056"/>
      <c r="H58" s="1130"/>
      <c r="I58" s="1128"/>
      <c r="J58" s="1128"/>
      <c r="K58" s="1128"/>
      <c r="L58" s="1128"/>
      <c r="M58" s="1129"/>
      <c r="N58" s="1068"/>
      <c r="O58" s="523"/>
      <c r="P58" s="523"/>
      <c r="Q58" s="523"/>
      <c r="R58" s="523"/>
      <c r="S58" s="523"/>
      <c r="T58" s="523"/>
      <c r="U58" s="523"/>
      <c r="V58" s="523"/>
      <c r="W58" s="523"/>
      <c r="X58" s="523"/>
      <c r="Y58" s="523"/>
      <c r="Z58" s="523"/>
      <c r="AA58" s="523"/>
      <c r="AB58" s="523"/>
      <c r="AC58" s="523"/>
      <c r="AD58" s="524"/>
      <c r="AE58" s="1104"/>
      <c r="AF58" s="1084"/>
      <c r="AG58" s="1105"/>
      <c r="AH58" s="1108"/>
      <c r="AI58" s="1083"/>
      <c r="AJ58" s="1083"/>
      <c r="AK58" s="1083"/>
      <c r="AL58" s="1083"/>
      <c r="AM58" s="1085"/>
      <c r="AN58" s="512"/>
      <c r="AO58" s="512"/>
      <c r="AP58" s="512"/>
      <c r="AQ58" s="512"/>
      <c r="AR58" s="512"/>
      <c r="AS58" s="1085"/>
      <c r="AT58" s="512"/>
      <c r="AU58" s="512"/>
      <c r="AV58" s="512"/>
      <c r="AW58" s="512"/>
      <c r="AX58" s="525"/>
      <c r="AY58" s="1090"/>
      <c r="AZ58" s="1091"/>
      <c r="BA58" s="1079"/>
      <c r="BB58" s="1094"/>
      <c r="DU58" s="60"/>
      <c r="DV58" s="68" t="s">
        <v>281</v>
      </c>
      <c r="DW58" s="68" t="s">
        <v>812</v>
      </c>
      <c r="EA58" s="68" t="s">
        <v>278</v>
      </c>
    </row>
    <row r="59" spans="1:131" ht="11.25" customHeight="1" x14ac:dyDescent="0.15">
      <c r="A59" s="1054"/>
      <c r="B59" s="1055"/>
      <c r="C59" s="1055"/>
      <c r="D59" s="1055"/>
      <c r="E59" s="1055"/>
      <c r="F59" s="1055"/>
      <c r="G59" s="1056"/>
      <c r="H59" s="382" t="s">
        <v>813</v>
      </c>
      <c r="I59" s="1128"/>
      <c r="J59" s="1128"/>
      <c r="K59" s="1128"/>
      <c r="L59" s="1128"/>
      <c r="M59" s="1129"/>
      <c r="N59" s="1109" t="s">
        <v>754</v>
      </c>
      <c r="O59" s="1110"/>
      <c r="P59" s="1111" t="str">
        <f>LEFT(VLOOKUP("専任取引士"&amp;ROUNDUP(ROW($A54)/11,0),sentori,12,FALSE),3)</f>
        <v/>
      </c>
      <c r="Q59" s="1111"/>
      <c r="R59" s="1111"/>
      <c r="S59" s="1111"/>
      <c r="T59" s="1" t="s">
        <v>755</v>
      </c>
      <c r="U59" s="1111" t="str">
        <f>RIGHT(VLOOKUP("専任取引士"&amp;ROUNDUP(ROW($A54)/11,0),sentori,12,FALSE),4)</f>
        <v/>
      </c>
      <c r="V59" s="1111"/>
      <c r="W59" s="1111"/>
      <c r="X59" s="1111"/>
      <c r="Y59" s="1111"/>
      <c r="Z59" s="1102"/>
      <c r="AA59" s="1102"/>
      <c r="AB59" s="1102"/>
      <c r="AC59" s="1102"/>
      <c r="AD59" s="1102"/>
      <c r="AE59" s="1102"/>
      <c r="AF59" s="1102"/>
      <c r="AG59" s="1102"/>
      <c r="AH59" s="1102"/>
      <c r="AI59" s="1102"/>
      <c r="AJ59" s="1102"/>
      <c r="AK59" s="1102"/>
      <c r="AL59" s="1102"/>
      <c r="AM59" s="1102"/>
      <c r="AN59" s="1102"/>
      <c r="AO59" s="1102"/>
      <c r="AP59" s="1102"/>
      <c r="AQ59" s="1102"/>
      <c r="AR59" s="1102"/>
      <c r="AS59" s="1102"/>
      <c r="AT59" s="1102"/>
      <c r="AU59" s="1102"/>
      <c r="AV59" s="1102"/>
      <c r="AW59" s="1102"/>
      <c r="AX59" s="1102"/>
      <c r="AY59" s="1102"/>
      <c r="AZ59" s="1102"/>
      <c r="BA59" s="1102"/>
      <c r="BB59" s="1112"/>
      <c r="DU59" s="70"/>
      <c r="DV59" s="68" t="s">
        <v>285</v>
      </c>
      <c r="DW59" s="68" t="s">
        <v>814</v>
      </c>
      <c r="EA59" s="68" t="s">
        <v>281</v>
      </c>
    </row>
    <row r="60" spans="1:131" ht="11.25" customHeight="1" x14ac:dyDescent="0.15">
      <c r="A60" s="1054"/>
      <c r="B60" s="1055"/>
      <c r="C60" s="1055"/>
      <c r="D60" s="1055"/>
      <c r="E60" s="1055"/>
      <c r="F60" s="1055"/>
      <c r="G60" s="1056"/>
      <c r="H60" s="1130"/>
      <c r="I60" s="1128"/>
      <c r="J60" s="1128"/>
      <c r="K60" s="1128"/>
      <c r="L60" s="1128"/>
      <c r="M60" s="1129"/>
      <c r="N60" s="1100" t="str">
        <f>IF(ISBLANK(VLOOKUP("専任取引士"&amp;ROUNDUP(ROW($A54)/11,0),sentori,11,FALSE)),_xlfn.CONCAT(VLOOKUP("専任取引士"&amp;ROUNDUP(ROW($A54)/11,0),sentori,13,FALSE),VLOOKUP("専任取引士"&amp;ROUNDUP(ROW($A54)/11,0),sentori,14,FALSE),VLOOKUP("専任取引士"&amp;ROUNDUP(ROW($A54)/11,0),sentori,15,FALSE),VLOOKUP("専任取引士"&amp;ROUNDUP(ROW($A54)/11,0),sentori,16,FALSE),"　",VLOOKUP("専任取引士"&amp;ROUNDUP(ROW($A54)/11,0),sentori,17,FALSE)),VLOOKUP("専任取引士"&amp;ROUNDUP(ROW($A54)/11,0),sentori,18,FALSE))</f>
        <v>　</v>
      </c>
      <c r="O60" s="521"/>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1"/>
      <c r="AY60" s="521"/>
      <c r="AZ60" s="521"/>
      <c r="BA60" s="521"/>
      <c r="BB60" s="1113"/>
      <c r="DU60" s="70"/>
      <c r="DV60" s="68" t="s">
        <v>288</v>
      </c>
      <c r="DW60" s="68" t="s">
        <v>815</v>
      </c>
      <c r="EA60" s="68" t="s">
        <v>285</v>
      </c>
    </row>
    <row r="61" spans="1:131" ht="11.25" customHeight="1" x14ac:dyDescent="0.15">
      <c r="A61" s="1054"/>
      <c r="B61" s="1055"/>
      <c r="C61" s="1055"/>
      <c r="D61" s="1055"/>
      <c r="E61" s="1055"/>
      <c r="F61" s="1055"/>
      <c r="G61" s="1056"/>
      <c r="H61" s="1131"/>
      <c r="I61" s="353"/>
      <c r="J61" s="353"/>
      <c r="K61" s="353"/>
      <c r="L61" s="353"/>
      <c r="M61" s="1095"/>
      <c r="N61" s="1100"/>
      <c r="O61" s="521"/>
      <c r="P61" s="521"/>
      <c r="Q61" s="521"/>
      <c r="R61" s="521"/>
      <c r="S61" s="521"/>
      <c r="T61" s="521"/>
      <c r="U61" s="521"/>
      <c r="V61" s="521"/>
      <c r="W61" s="521"/>
      <c r="X61" s="521"/>
      <c r="Y61" s="521"/>
      <c r="Z61" s="521"/>
      <c r="AA61" s="521"/>
      <c r="AB61" s="521"/>
      <c r="AC61" s="521"/>
      <c r="AD61" s="521"/>
      <c r="AE61" s="521"/>
      <c r="AF61" s="521"/>
      <c r="AG61" s="521"/>
      <c r="AH61" s="521"/>
      <c r="AI61" s="521"/>
      <c r="AJ61" s="521"/>
      <c r="AK61" s="521"/>
      <c r="AL61" s="521"/>
      <c r="AM61" s="521"/>
      <c r="AN61" s="521"/>
      <c r="AO61" s="521"/>
      <c r="AP61" s="521"/>
      <c r="AQ61" s="521"/>
      <c r="AR61" s="521"/>
      <c r="AS61" s="521"/>
      <c r="AT61" s="521"/>
      <c r="AU61" s="521"/>
      <c r="AV61" s="521"/>
      <c r="AW61" s="521"/>
      <c r="AX61" s="521"/>
      <c r="AY61" s="521"/>
      <c r="AZ61" s="521"/>
      <c r="BA61" s="521"/>
      <c r="BB61" s="1113"/>
      <c r="DU61" s="60"/>
      <c r="DV61" s="68" t="s">
        <v>305</v>
      </c>
      <c r="DW61" s="68" t="s">
        <v>816</v>
      </c>
      <c r="EA61" s="68" t="s">
        <v>288</v>
      </c>
    </row>
    <row r="62" spans="1:131" ht="11.25" customHeight="1" x14ac:dyDescent="0.15">
      <c r="A62" s="1054"/>
      <c r="B62" s="1055"/>
      <c r="C62" s="1055"/>
      <c r="D62" s="1055"/>
      <c r="E62" s="1055"/>
      <c r="F62" s="1055"/>
      <c r="G62" s="1056"/>
      <c r="H62" s="1130"/>
      <c r="I62" s="1128"/>
      <c r="J62" s="1128"/>
      <c r="K62" s="1128"/>
      <c r="L62" s="1128"/>
      <c r="M62" s="1129"/>
      <c r="N62" s="1068"/>
      <c r="O62" s="523"/>
      <c r="P62" s="523"/>
      <c r="Q62" s="523"/>
      <c r="R62" s="523"/>
      <c r="S62" s="523"/>
      <c r="T62" s="523"/>
      <c r="U62" s="523"/>
      <c r="V62" s="523"/>
      <c r="W62" s="523"/>
      <c r="X62" s="523"/>
      <c r="Y62" s="523"/>
      <c r="Z62" s="523"/>
      <c r="AA62" s="523"/>
      <c r="AB62" s="523"/>
      <c r="AC62" s="523"/>
      <c r="AD62" s="523"/>
      <c r="AE62" s="523"/>
      <c r="AF62" s="523"/>
      <c r="AG62" s="523"/>
      <c r="AH62" s="523"/>
      <c r="AI62" s="523"/>
      <c r="AJ62" s="523"/>
      <c r="AK62" s="523"/>
      <c r="AL62" s="523"/>
      <c r="AM62" s="523"/>
      <c r="AN62" s="523"/>
      <c r="AO62" s="523"/>
      <c r="AP62" s="523"/>
      <c r="AQ62" s="523"/>
      <c r="AR62" s="523"/>
      <c r="AS62" s="523"/>
      <c r="AT62" s="523"/>
      <c r="AU62" s="523"/>
      <c r="AV62" s="523"/>
      <c r="AW62" s="523"/>
      <c r="AX62" s="523"/>
      <c r="AY62" s="523"/>
      <c r="AZ62" s="523"/>
      <c r="BA62" s="523"/>
      <c r="BB62" s="1114"/>
      <c r="DU62" s="60"/>
      <c r="DV62" s="68" t="s">
        <v>291</v>
      </c>
      <c r="DW62" s="68" t="s">
        <v>817</v>
      </c>
      <c r="EA62" s="68" t="s">
        <v>305</v>
      </c>
    </row>
    <row r="63" spans="1:131" ht="11.25" customHeight="1" x14ac:dyDescent="0.15">
      <c r="A63" s="1054"/>
      <c r="B63" s="1055"/>
      <c r="C63" s="1055"/>
      <c r="D63" s="1055"/>
      <c r="E63" s="1055"/>
      <c r="F63" s="1055"/>
      <c r="G63" s="1056"/>
      <c r="H63" s="409" t="s">
        <v>818</v>
      </c>
      <c r="I63" s="343"/>
      <c r="J63" s="343"/>
      <c r="K63" s="343"/>
      <c r="L63" s="343"/>
      <c r="M63" s="435"/>
      <c r="N63" s="1115" t="s">
        <v>706</v>
      </c>
      <c r="O63" s="1117" t="str">
        <f>IF(ISBLANK(VLOOKUP("専任取引士"&amp;ROUNDUP(ROW($A54)/11,0),sentori,20,FALSE)),"",VLOOKUP("専任取引士"&amp;ROUNDUP(ROW($A54)/11,0),sentori,20,FALSE))</f>
        <v/>
      </c>
      <c r="P63" s="1117"/>
      <c r="Q63" s="1117"/>
      <c r="R63" s="1117"/>
      <c r="S63" s="1117"/>
      <c r="T63" s="1117"/>
      <c r="U63" s="1117"/>
      <c r="V63" s="1119" t="s">
        <v>707</v>
      </c>
      <c r="W63" s="1102" t="s">
        <v>708</v>
      </c>
      <c r="X63" s="1110"/>
      <c r="Y63" s="1107" t="str">
        <f>IF(ISBLANK(VLOOKUP("専任取引士"&amp;ROUNDUP(ROW($A54)/11,0),sentori,21,FALSE)),"",VLOOKUP("専任取引士"&amp;ROUNDUP(ROW($A54)/11,0),sentori,21,FALSE))</f>
        <v/>
      </c>
      <c r="Z63" s="1107"/>
      <c r="AA63" s="1107"/>
      <c r="AB63" s="1107"/>
      <c r="AC63" s="1107"/>
      <c r="AD63" s="1107"/>
      <c r="AE63" s="1107"/>
      <c r="AF63" s="1107"/>
      <c r="AG63" s="1102" t="s">
        <v>709</v>
      </c>
      <c r="AH63" s="1122"/>
      <c r="AI63" s="1101" t="s">
        <v>770</v>
      </c>
      <c r="AJ63" s="1102"/>
      <c r="AK63" s="1102"/>
      <c r="AL63" s="1102"/>
      <c r="AM63" s="1103"/>
      <c r="AN63" s="1126" t="str">
        <f>IF(ISBLANK(VLOOKUP("専任取引士"&amp;ROUNDUP(ROW($A54)/11,0),sentori,22,FALSE)),"",TEXT(VLOOKUP("専任取引士"&amp;ROUNDUP(ROW($A54)/11,0),sentori,22,FALSE),"ggg"))</f>
        <v/>
      </c>
      <c r="AO63" s="1117"/>
      <c r="AP63" s="1117"/>
      <c r="AQ63" s="1107" t="str">
        <f>IF(ISBLANK(VLOOKUP("専任取引士"&amp;ROUNDUP(ROW($A54)/11,0),sentori,22,FALSE)),"",TEXT(VLOOKUP("専任取引士"&amp;ROUNDUP(ROW($A54)/11,0),sentori,22,FALSE),"e"))</f>
        <v/>
      </c>
      <c r="AR63" s="1107"/>
      <c r="AS63" s="1102" t="s">
        <v>1074</v>
      </c>
      <c r="AT63" s="1102"/>
      <c r="AU63" s="1107" t="str">
        <f>IF(ISBLANK(VLOOKUP("専任取引士"&amp;ROUNDUP(ROW($A54)/11,0),sentori,22,FALSE)),"",MONTH(VLOOKUP("専任取引士"&amp;ROUNDUP(ROW($A54)/11,0),sentori,22,FALSE)))</f>
        <v/>
      </c>
      <c r="AV63" s="1107"/>
      <c r="AW63" s="1102" t="s">
        <v>1075</v>
      </c>
      <c r="AX63" s="1102"/>
      <c r="AY63" s="1107" t="str">
        <f>IF(ISBLANK(VLOOKUP("専任取引士"&amp;ROUNDUP(ROW($A54)/11,0),sentori,22,FALSE)),"",DAY(VLOOKUP("専任取引士"&amp;ROUNDUP(ROW($A54)/11,0),sentori,22,FALSE)))</f>
        <v/>
      </c>
      <c r="AZ63" s="1107"/>
      <c r="BA63" s="1102" t="s">
        <v>1076</v>
      </c>
      <c r="BB63" s="1112"/>
      <c r="DU63" s="60"/>
      <c r="DV63" s="68" t="s">
        <v>303</v>
      </c>
      <c r="DW63" s="68" t="s">
        <v>819</v>
      </c>
      <c r="EA63" s="68" t="s">
        <v>291</v>
      </c>
    </row>
    <row r="64" spans="1:131" ht="11.25" customHeight="1" x14ac:dyDescent="0.15">
      <c r="A64" s="1057"/>
      <c r="B64" s="1058"/>
      <c r="C64" s="1058"/>
      <c r="D64" s="1058"/>
      <c r="E64" s="1058"/>
      <c r="F64" s="1058"/>
      <c r="G64" s="1059"/>
      <c r="H64" s="382"/>
      <c r="I64" s="383"/>
      <c r="J64" s="383"/>
      <c r="K64" s="383"/>
      <c r="L64" s="383"/>
      <c r="M64" s="384"/>
      <c r="N64" s="1116"/>
      <c r="O64" s="1118"/>
      <c r="P64" s="1118"/>
      <c r="Q64" s="1118"/>
      <c r="R64" s="1118"/>
      <c r="S64" s="1118"/>
      <c r="T64" s="1118"/>
      <c r="U64" s="1118"/>
      <c r="V64" s="1120"/>
      <c r="W64" s="1025"/>
      <c r="X64" s="1025"/>
      <c r="Y64" s="1121"/>
      <c r="Z64" s="1121"/>
      <c r="AA64" s="1121"/>
      <c r="AB64" s="1121"/>
      <c r="AC64" s="1121"/>
      <c r="AD64" s="1121"/>
      <c r="AE64" s="1121"/>
      <c r="AF64" s="1121"/>
      <c r="AG64" s="1025"/>
      <c r="AH64" s="1123"/>
      <c r="AI64" s="1124"/>
      <c r="AJ64" s="1012"/>
      <c r="AK64" s="1012"/>
      <c r="AL64" s="1012"/>
      <c r="AM64" s="1125"/>
      <c r="AN64" s="1127"/>
      <c r="AO64" s="1118"/>
      <c r="AP64" s="1118"/>
      <c r="AQ64" s="1121"/>
      <c r="AR64" s="1121"/>
      <c r="AS64" s="1012"/>
      <c r="AT64" s="1012"/>
      <c r="AU64" s="1121"/>
      <c r="AV64" s="1121"/>
      <c r="AW64" s="1012"/>
      <c r="AX64" s="1012"/>
      <c r="AY64" s="1121"/>
      <c r="AZ64" s="1121"/>
      <c r="BA64" s="1012"/>
      <c r="BB64" s="1019"/>
      <c r="DU64" s="60"/>
      <c r="DV64" s="68" t="s">
        <v>307</v>
      </c>
      <c r="DW64" s="68" t="s">
        <v>820</v>
      </c>
      <c r="EA64" s="68" t="s">
        <v>303</v>
      </c>
    </row>
    <row r="65" spans="1:131" ht="11.25" customHeight="1" x14ac:dyDescent="0.15">
      <c r="A65" s="465" t="s">
        <v>821</v>
      </c>
      <c r="B65" s="1052"/>
      <c r="C65" s="1052"/>
      <c r="D65" s="1052"/>
      <c r="E65" s="1052"/>
      <c r="F65" s="1052"/>
      <c r="G65" s="1053"/>
      <c r="H65" s="490" t="s">
        <v>822</v>
      </c>
      <c r="I65" s="1060"/>
      <c r="J65" s="1060"/>
      <c r="K65" s="1060"/>
      <c r="L65" s="1060"/>
      <c r="M65" s="1061"/>
      <c r="N65" s="1065" t="str">
        <f>IF(ISBLANK(VLOOKUP("専任取引士"&amp;ROUNDUP(ROW($A65)/11,0),sentori,4,FALSE)),"",VLOOKUP("専任取引士"&amp;ROUNDUP(ROW($A65)/11,0),sentori,4,FALSE))</f>
        <v/>
      </c>
      <c r="O65" s="1066"/>
      <c r="P65" s="1066"/>
      <c r="Q65" s="1066"/>
      <c r="R65" s="1066"/>
      <c r="S65" s="1066"/>
      <c r="T65" s="1066"/>
      <c r="U65" s="1066"/>
      <c r="V65" s="1066"/>
      <c r="W65" s="1066"/>
      <c r="X65" s="1066"/>
      <c r="Y65" s="1066"/>
      <c r="Z65" s="1066"/>
      <c r="AA65" s="1066"/>
      <c r="AB65" s="1066"/>
      <c r="AC65" s="1066"/>
      <c r="AD65" s="1067"/>
      <c r="AE65" s="1069" t="s">
        <v>1073</v>
      </c>
      <c r="AF65" s="1070"/>
      <c r="AG65" s="1075" t="str">
        <f>IF(ISBLANK(VLOOKUP("専任取引士"&amp;ROUNDUP(ROW($A65)/11,0),sentori,8,FALSE)),"",TEXT(VLOOKUP("専任取引士"&amp;ROUNDUP(ROW($A65)/11,0),sentori,8,FALSE),"ggg"))</f>
        <v/>
      </c>
      <c r="AH65" s="1076"/>
      <c r="AI65" s="1076"/>
      <c r="AJ65" s="1076"/>
      <c r="AK65" s="1081" t="str">
        <f>IF(ISBLANK(VLOOKUP("専任取引士"&amp;ROUNDUP(ROW($A65)/11,0),sentori,8,FALSE)),"",TEXT(VLOOKUP("専任取引士"&amp;ROUNDUP(ROW($A65)/11,0),sentori,8,FALSE),"e"))</f>
        <v/>
      </c>
      <c r="AL65" s="1081"/>
      <c r="AM65" s="1081"/>
      <c r="AN65" s="1081"/>
      <c r="AO65" s="1037" t="s">
        <v>1074</v>
      </c>
      <c r="AP65" s="1037"/>
      <c r="AQ65" s="1081" t="str">
        <f>IF(ISBLANK(VLOOKUP("専任取引士"&amp;ROUNDUP(ROW($A65)/11,0),sentori,8,FALSE)),"",MONTH(VLOOKUP("専任取引士"&amp;ROUNDUP(ROW($A65)/11,0),sentori,8,FALSE)))</f>
        <v/>
      </c>
      <c r="AR65" s="1081"/>
      <c r="AS65" s="1037" t="s">
        <v>1075</v>
      </c>
      <c r="AT65" s="1038"/>
      <c r="AU65" s="1081" t="str">
        <f>IF(ISBLANK(VLOOKUP("専任取引士"&amp;ROUNDUP(ROW($A65)/11,0),sentori,8,FALSE)),"",DAY(VLOOKUP("専任取引士"&amp;ROUNDUP(ROW($A65)/11,0),sentori,8,FALSE)))</f>
        <v/>
      </c>
      <c r="AV65" s="1081"/>
      <c r="AW65" s="1037" t="s">
        <v>1076</v>
      </c>
      <c r="AX65" s="1037"/>
      <c r="AY65" s="1086" t="s">
        <v>1077</v>
      </c>
      <c r="AZ65" s="1087" t="str">
        <f>LEFT(VLOOKUP("専任取引士1",sentori,7,FALSE),1)</f>
        <v/>
      </c>
      <c r="BA65" s="1075" t="str">
        <f>LEFT(VLOOKUP("専任取引士"&amp;ROUNDUP(ROW($A65)/11,0),sentori,7,FALSE),1)</f>
        <v/>
      </c>
      <c r="BB65" s="1092"/>
      <c r="DU65" s="60"/>
      <c r="DV65" s="68" t="s">
        <v>312</v>
      </c>
      <c r="DW65" s="68" t="s">
        <v>823</v>
      </c>
      <c r="EA65" s="68" t="s">
        <v>307</v>
      </c>
    </row>
    <row r="66" spans="1:131" ht="11.25" customHeight="1" x14ac:dyDescent="0.15">
      <c r="A66" s="1054"/>
      <c r="B66" s="1055"/>
      <c r="C66" s="1055"/>
      <c r="D66" s="1055"/>
      <c r="E66" s="1055"/>
      <c r="F66" s="1055"/>
      <c r="G66" s="1056"/>
      <c r="H66" s="1062"/>
      <c r="I66" s="1063"/>
      <c r="J66" s="1063"/>
      <c r="K66" s="1063"/>
      <c r="L66" s="1063"/>
      <c r="M66" s="1064"/>
      <c r="N66" s="1068"/>
      <c r="O66" s="523"/>
      <c r="P66" s="523"/>
      <c r="Q66" s="523"/>
      <c r="R66" s="523"/>
      <c r="S66" s="523"/>
      <c r="T66" s="523"/>
      <c r="U66" s="523"/>
      <c r="V66" s="523"/>
      <c r="W66" s="523"/>
      <c r="X66" s="523"/>
      <c r="Y66" s="523"/>
      <c r="Z66" s="523"/>
      <c r="AA66" s="523"/>
      <c r="AB66" s="523"/>
      <c r="AC66" s="523"/>
      <c r="AD66" s="524"/>
      <c r="AE66" s="1071"/>
      <c r="AF66" s="1072"/>
      <c r="AG66" s="1077"/>
      <c r="AH66" s="1078"/>
      <c r="AI66" s="1078"/>
      <c r="AJ66" s="1078"/>
      <c r="AK66" s="1082"/>
      <c r="AL66" s="1082"/>
      <c r="AM66" s="1082"/>
      <c r="AN66" s="1082"/>
      <c r="AO66" s="640"/>
      <c r="AP66" s="640"/>
      <c r="AQ66" s="1082"/>
      <c r="AR66" s="1082"/>
      <c r="AS66" s="618"/>
      <c r="AT66" s="618"/>
      <c r="AU66" s="1082"/>
      <c r="AV66" s="1082"/>
      <c r="AW66" s="640"/>
      <c r="AX66" s="640"/>
      <c r="AY66" s="1088"/>
      <c r="AZ66" s="1089"/>
      <c r="BA66" s="1077"/>
      <c r="BB66" s="1093"/>
      <c r="DU66" s="60"/>
      <c r="DV66" s="68" t="s">
        <v>315</v>
      </c>
      <c r="DW66" s="68" t="s">
        <v>824</v>
      </c>
      <c r="EA66" s="68" t="s">
        <v>312</v>
      </c>
    </row>
    <row r="67" spans="1:131" ht="11.25" customHeight="1" x14ac:dyDescent="0.15">
      <c r="A67" s="1054"/>
      <c r="B67" s="1055"/>
      <c r="C67" s="1055"/>
      <c r="D67" s="1055"/>
      <c r="E67" s="1055"/>
      <c r="F67" s="1055"/>
      <c r="G67" s="1056"/>
      <c r="H67" s="382" t="s">
        <v>825</v>
      </c>
      <c r="I67" s="1128"/>
      <c r="J67" s="1128"/>
      <c r="K67" s="1128"/>
      <c r="L67" s="1128"/>
      <c r="M67" s="1129"/>
      <c r="N67" s="1097" t="str">
        <f>IF(ISBLANK(VLOOKUP("専任取引士"&amp;ROUNDUP(ROW($A65)/11,0),sentori,3,FALSE)),"",VLOOKUP("専任取引士"&amp;ROUNDUP(ROW($A65)/11,0),sentori,3,FALSE))</f>
        <v/>
      </c>
      <c r="O67" s="1098"/>
      <c r="P67" s="1098"/>
      <c r="Q67" s="1098"/>
      <c r="R67" s="1098"/>
      <c r="S67" s="1098"/>
      <c r="T67" s="1098"/>
      <c r="U67" s="1098"/>
      <c r="V67" s="1098"/>
      <c r="W67" s="1098"/>
      <c r="X67" s="1098"/>
      <c r="Y67" s="1098"/>
      <c r="Z67" s="1098"/>
      <c r="AA67" s="1098"/>
      <c r="AB67" s="1098"/>
      <c r="AC67" s="1098"/>
      <c r="AD67" s="1099"/>
      <c r="AE67" s="1073"/>
      <c r="AF67" s="1074"/>
      <c r="AG67" s="1079"/>
      <c r="AH67" s="1080"/>
      <c r="AI67" s="1080"/>
      <c r="AJ67" s="1080"/>
      <c r="AK67" s="1083"/>
      <c r="AL67" s="1083"/>
      <c r="AM67" s="1083"/>
      <c r="AN67" s="1083"/>
      <c r="AO67" s="1084"/>
      <c r="AP67" s="1084"/>
      <c r="AQ67" s="1083"/>
      <c r="AR67" s="1083"/>
      <c r="AS67" s="1085"/>
      <c r="AT67" s="1085"/>
      <c r="AU67" s="1083"/>
      <c r="AV67" s="1083"/>
      <c r="AW67" s="1084"/>
      <c r="AX67" s="1084"/>
      <c r="AY67" s="1088"/>
      <c r="AZ67" s="1089"/>
      <c r="BA67" s="1077"/>
      <c r="BB67" s="1093"/>
      <c r="DU67" s="60"/>
      <c r="DV67" s="68" t="s">
        <v>318</v>
      </c>
      <c r="DW67" s="68" t="s">
        <v>826</v>
      </c>
      <c r="EA67" s="68" t="s">
        <v>315</v>
      </c>
    </row>
    <row r="68" spans="1:131" ht="11.25" customHeight="1" x14ac:dyDescent="0.15">
      <c r="A68" s="1054"/>
      <c r="B68" s="1055"/>
      <c r="C68" s="1055"/>
      <c r="D68" s="1055"/>
      <c r="E68" s="1055"/>
      <c r="F68" s="1055"/>
      <c r="G68" s="1056"/>
      <c r="H68" s="1130"/>
      <c r="I68" s="1128"/>
      <c r="J68" s="1128"/>
      <c r="K68" s="1128"/>
      <c r="L68" s="1128"/>
      <c r="M68" s="1129"/>
      <c r="N68" s="1100"/>
      <c r="O68" s="521"/>
      <c r="P68" s="521"/>
      <c r="Q68" s="521"/>
      <c r="R68" s="521"/>
      <c r="S68" s="521"/>
      <c r="T68" s="521"/>
      <c r="U68" s="521"/>
      <c r="V68" s="521"/>
      <c r="W68" s="521"/>
      <c r="X68" s="521"/>
      <c r="Y68" s="521"/>
      <c r="Z68" s="521"/>
      <c r="AA68" s="521"/>
      <c r="AB68" s="521"/>
      <c r="AC68" s="521"/>
      <c r="AD68" s="522"/>
      <c r="AE68" s="1101" t="s">
        <v>944</v>
      </c>
      <c r="AF68" s="1102"/>
      <c r="AG68" s="1103"/>
      <c r="AH68" s="1106" t="str">
        <f>IF(ISBLANK(VLOOKUP("専任取引士"&amp;ROUNDUP(ROW($A65)/11,0),sentori,19,FALSE)),"",LEFT(VLOOKUP("専任取引士"&amp;ROUNDUP(ROW($A65)/11,0),sentori,19,FALSE),FIND("-",VLOOKUP("専任取引士"&amp;ROUNDUP(ROW($A65)/11,0),sentori,19,FALSE))-1))</f>
        <v/>
      </c>
      <c r="AI68" s="1107"/>
      <c r="AJ68" s="1107"/>
      <c r="AK68" s="1107"/>
      <c r="AL68" s="1107"/>
      <c r="AM68" s="1102" t="s">
        <v>942</v>
      </c>
      <c r="AN68" s="455" t="str">
        <f>IF(ISBLANK(VLOOKUP("専任取引士"&amp;ROUNDUP(ROW($A65)/11,0),sentori,19,FALSE)),"",LEFT(RIGHT(VLOOKUP("専任取引士"&amp;ROUNDUP(ROW($A65)/11,0),sentori,19,FALSE),LEN(VLOOKUP("専任取引士"&amp;ROUNDUP(ROW($A65)/11,0),sentori,19,FALSE))-FIND("-",VLOOKUP("専任取引士"&amp;ROUNDUP(ROW($A65)/11,0),sentori,19,FALSE))),FIND("-",RIGHT(VLOOKUP("専任取引士"&amp;ROUNDUP(ROW($A65)/11,0),sentori,19,FALSE),LEN(VLOOKUP("専任取引士"&amp;ROUNDUP(ROW($A65)/11,0),sentori,19,FALSE))-FIND("-",VLOOKUP("専任取引士"&amp;ROUNDUP(ROW($A65)/11,0),sentori,19,FALSE))))-1))</f>
        <v/>
      </c>
      <c r="AO68" s="455"/>
      <c r="AP68" s="455"/>
      <c r="AQ68" s="455"/>
      <c r="AR68" s="455"/>
      <c r="AS68" s="1102" t="s">
        <v>943</v>
      </c>
      <c r="AT68" s="455" t="str">
        <f>IF(ISBLANK(VLOOKUP("専任取引士"&amp;ROUNDUP(ROW($A65)/11,0),sentori,19,FALSE)),"",RIGHT(RIGHT(VLOOKUP("専任取引士"&amp;ROUNDUP(ROW($A65)/11,0),sentori,19,FALSE),LEN(VLOOKUP("専任取引士"&amp;ROUNDUP(ROW($A65)/11,0),sentori,19,FALSE))-FIND("-",VLOOKUP("専任取引士"&amp;ROUNDUP(ROW($A65)/11,0),sentori,19,FALSE))),LEN(RIGHT(VLOOKUP("専任取引士"&amp;ROUNDUP(ROW($A65)/11,0),sentori,19,FALSE),LEN(VLOOKUP("専任取引士"&amp;ROUNDUP(ROW($A65)/11,0),sentori,19,FALSE))-FIND("-",VLOOKUP("専任取引士"&amp;ROUNDUP(ROW($A65)/11,0),sentori,19,FALSE))))-FIND("-",RIGHT(VLOOKUP("専任取引士"&amp;ROUNDUP(ROW($A65)/11,0),sentori,19,FALSE),LEN(VLOOKUP("専任取引士"&amp;ROUNDUP(ROW($A65)/11,0),sentori,19,FALSE))-FIND("-",VLOOKUP("専任取引士"&amp;ROUNDUP(ROW($A65)/11,0),sentori,19,FALSE))))))</f>
        <v/>
      </c>
      <c r="AU68" s="455"/>
      <c r="AV68" s="455"/>
      <c r="AW68" s="455"/>
      <c r="AX68" s="460"/>
      <c r="AY68" s="1088"/>
      <c r="AZ68" s="1089"/>
      <c r="BA68" s="1077"/>
      <c r="BB68" s="1093"/>
      <c r="DU68" s="60"/>
      <c r="DV68" s="68" t="s">
        <v>328</v>
      </c>
      <c r="DW68" s="68" t="s">
        <v>827</v>
      </c>
      <c r="EA68" s="68" t="s">
        <v>318</v>
      </c>
    </row>
    <row r="69" spans="1:131" ht="11.25" customHeight="1" x14ac:dyDescent="0.15">
      <c r="A69" s="1054"/>
      <c r="B69" s="1055"/>
      <c r="C69" s="1055"/>
      <c r="D69" s="1055"/>
      <c r="E69" s="1055"/>
      <c r="F69" s="1055"/>
      <c r="G69" s="1056"/>
      <c r="H69" s="1130"/>
      <c r="I69" s="1128"/>
      <c r="J69" s="1128"/>
      <c r="K69" s="1128"/>
      <c r="L69" s="1128"/>
      <c r="M69" s="1129"/>
      <c r="N69" s="1068"/>
      <c r="O69" s="523"/>
      <c r="P69" s="523"/>
      <c r="Q69" s="523"/>
      <c r="R69" s="523"/>
      <c r="S69" s="523"/>
      <c r="T69" s="523"/>
      <c r="U69" s="523"/>
      <c r="V69" s="523"/>
      <c r="W69" s="523"/>
      <c r="X69" s="523"/>
      <c r="Y69" s="523"/>
      <c r="Z69" s="523"/>
      <c r="AA69" s="523"/>
      <c r="AB69" s="523"/>
      <c r="AC69" s="523"/>
      <c r="AD69" s="524"/>
      <c r="AE69" s="1104"/>
      <c r="AF69" s="1084"/>
      <c r="AG69" s="1105"/>
      <c r="AH69" s="1108"/>
      <c r="AI69" s="1083"/>
      <c r="AJ69" s="1083"/>
      <c r="AK69" s="1083"/>
      <c r="AL69" s="1083"/>
      <c r="AM69" s="1085"/>
      <c r="AN69" s="512"/>
      <c r="AO69" s="512"/>
      <c r="AP69" s="512"/>
      <c r="AQ69" s="512"/>
      <c r="AR69" s="512"/>
      <c r="AS69" s="1085"/>
      <c r="AT69" s="512"/>
      <c r="AU69" s="512"/>
      <c r="AV69" s="512"/>
      <c r="AW69" s="512"/>
      <c r="AX69" s="525"/>
      <c r="AY69" s="1090"/>
      <c r="AZ69" s="1091"/>
      <c r="BA69" s="1079"/>
      <c r="BB69" s="1094"/>
      <c r="DU69" s="60"/>
      <c r="DV69" s="68" t="s">
        <v>331</v>
      </c>
      <c r="DW69" s="68" t="s">
        <v>828</v>
      </c>
      <c r="EA69" s="68" t="s">
        <v>328</v>
      </c>
    </row>
    <row r="70" spans="1:131" ht="11.25" customHeight="1" x14ac:dyDescent="0.15">
      <c r="A70" s="1054"/>
      <c r="B70" s="1055"/>
      <c r="C70" s="1055"/>
      <c r="D70" s="1055"/>
      <c r="E70" s="1055"/>
      <c r="F70" s="1055"/>
      <c r="G70" s="1056"/>
      <c r="H70" s="382" t="s">
        <v>829</v>
      </c>
      <c r="I70" s="1128"/>
      <c r="J70" s="1128"/>
      <c r="K70" s="1128"/>
      <c r="L70" s="1128"/>
      <c r="M70" s="1129"/>
      <c r="N70" s="1109" t="s">
        <v>754</v>
      </c>
      <c r="O70" s="1110"/>
      <c r="P70" s="1111" t="str">
        <f>LEFT(VLOOKUP("専任取引士"&amp;ROUNDUP(ROW($A65)/11,0),sentori,12,FALSE),3)</f>
        <v/>
      </c>
      <c r="Q70" s="1111"/>
      <c r="R70" s="1111"/>
      <c r="S70" s="1111"/>
      <c r="T70" s="1" t="s">
        <v>755</v>
      </c>
      <c r="U70" s="1111" t="str">
        <f>RIGHT(VLOOKUP("専任取引士"&amp;ROUNDUP(ROW($A65)/11,0),sentori,12,FALSE),4)</f>
        <v/>
      </c>
      <c r="V70" s="1111"/>
      <c r="W70" s="1111"/>
      <c r="X70" s="1111"/>
      <c r="Y70" s="1111"/>
      <c r="Z70" s="1102"/>
      <c r="AA70" s="1102"/>
      <c r="AB70" s="1102"/>
      <c r="AC70" s="1102"/>
      <c r="AD70" s="1102"/>
      <c r="AE70" s="1102"/>
      <c r="AF70" s="1102"/>
      <c r="AG70" s="1102"/>
      <c r="AH70" s="1102"/>
      <c r="AI70" s="1102"/>
      <c r="AJ70" s="1102"/>
      <c r="AK70" s="1102"/>
      <c r="AL70" s="1102"/>
      <c r="AM70" s="1102"/>
      <c r="AN70" s="1102"/>
      <c r="AO70" s="1102"/>
      <c r="AP70" s="1102"/>
      <c r="AQ70" s="1102"/>
      <c r="AR70" s="1102"/>
      <c r="AS70" s="1102"/>
      <c r="AT70" s="1102"/>
      <c r="AU70" s="1102"/>
      <c r="AV70" s="1102"/>
      <c r="AW70" s="1102"/>
      <c r="AX70" s="1102"/>
      <c r="AY70" s="1102"/>
      <c r="AZ70" s="1102"/>
      <c r="BA70" s="1102"/>
      <c r="BB70" s="1112"/>
      <c r="DU70" s="70"/>
      <c r="DV70" s="68" t="s">
        <v>334</v>
      </c>
      <c r="DW70" s="68" t="s">
        <v>830</v>
      </c>
      <c r="EA70" s="68" t="s">
        <v>331</v>
      </c>
    </row>
    <row r="71" spans="1:131" ht="11.25" customHeight="1" x14ac:dyDescent="0.15">
      <c r="A71" s="1054"/>
      <c r="B71" s="1055"/>
      <c r="C71" s="1055"/>
      <c r="D71" s="1055"/>
      <c r="E71" s="1055"/>
      <c r="F71" s="1055"/>
      <c r="G71" s="1056"/>
      <c r="H71" s="1130"/>
      <c r="I71" s="1128"/>
      <c r="J71" s="1128"/>
      <c r="K71" s="1128"/>
      <c r="L71" s="1128"/>
      <c r="M71" s="1129"/>
      <c r="N71" s="1100" t="str">
        <f>IF(ISBLANK(VLOOKUP("専任取引士"&amp;ROUNDUP(ROW($A65)/11,0),sentori,11,FALSE)),_xlfn.CONCAT(VLOOKUP("専任取引士"&amp;ROUNDUP(ROW($A65)/11,0),sentori,13,FALSE),VLOOKUP("専任取引士"&amp;ROUNDUP(ROW($A65)/11,0),sentori,14,FALSE),VLOOKUP("専任取引士"&amp;ROUNDUP(ROW($A65)/11,0),sentori,15,FALSE),VLOOKUP("専任取引士"&amp;ROUNDUP(ROW($A65)/11,0),sentori,16,FALSE),"　",VLOOKUP("専任取引士"&amp;ROUNDUP(ROW($A65)/11,0),sentori,17,FALSE)),VLOOKUP("専任取引士"&amp;ROUNDUP(ROW($A65)/11,0),sentori,18,FALSE))</f>
        <v>　</v>
      </c>
      <c r="O71" s="521"/>
      <c r="P71" s="521"/>
      <c r="Q71" s="521"/>
      <c r="R71" s="521"/>
      <c r="S71" s="521"/>
      <c r="T71" s="521"/>
      <c r="U71" s="521"/>
      <c r="V71" s="521"/>
      <c r="W71" s="521"/>
      <c r="X71" s="521"/>
      <c r="Y71" s="521"/>
      <c r="Z71" s="521"/>
      <c r="AA71" s="521"/>
      <c r="AB71" s="521"/>
      <c r="AC71" s="521"/>
      <c r="AD71" s="521"/>
      <c r="AE71" s="521"/>
      <c r="AF71" s="521"/>
      <c r="AG71" s="521"/>
      <c r="AH71" s="521"/>
      <c r="AI71" s="521"/>
      <c r="AJ71" s="521"/>
      <c r="AK71" s="521"/>
      <c r="AL71" s="521"/>
      <c r="AM71" s="521"/>
      <c r="AN71" s="521"/>
      <c r="AO71" s="521"/>
      <c r="AP71" s="521"/>
      <c r="AQ71" s="521"/>
      <c r="AR71" s="521"/>
      <c r="AS71" s="521"/>
      <c r="AT71" s="521"/>
      <c r="AU71" s="521"/>
      <c r="AV71" s="521"/>
      <c r="AW71" s="521"/>
      <c r="AX71" s="521"/>
      <c r="AY71" s="521"/>
      <c r="AZ71" s="521"/>
      <c r="BA71" s="521"/>
      <c r="BB71" s="1113"/>
      <c r="DU71" s="70"/>
      <c r="DV71" s="68" t="s">
        <v>339</v>
      </c>
      <c r="DW71" s="68" t="s">
        <v>831</v>
      </c>
      <c r="EA71" s="68" t="s">
        <v>334</v>
      </c>
    </row>
    <row r="72" spans="1:131" ht="11.25" customHeight="1" x14ac:dyDescent="0.15">
      <c r="A72" s="1054"/>
      <c r="B72" s="1055"/>
      <c r="C72" s="1055"/>
      <c r="D72" s="1055"/>
      <c r="E72" s="1055"/>
      <c r="F72" s="1055"/>
      <c r="G72" s="1056"/>
      <c r="H72" s="1131"/>
      <c r="I72" s="353"/>
      <c r="J72" s="353"/>
      <c r="K72" s="353"/>
      <c r="L72" s="353"/>
      <c r="M72" s="1095"/>
      <c r="N72" s="1100"/>
      <c r="O72" s="521"/>
      <c r="P72" s="521"/>
      <c r="Q72" s="521"/>
      <c r="R72" s="521"/>
      <c r="S72" s="521"/>
      <c r="T72" s="521"/>
      <c r="U72" s="521"/>
      <c r="V72" s="521"/>
      <c r="W72" s="521"/>
      <c r="X72" s="521"/>
      <c r="Y72" s="521"/>
      <c r="Z72" s="521"/>
      <c r="AA72" s="521"/>
      <c r="AB72" s="521"/>
      <c r="AC72" s="521"/>
      <c r="AD72" s="521"/>
      <c r="AE72" s="521"/>
      <c r="AF72" s="521"/>
      <c r="AG72" s="521"/>
      <c r="AH72" s="521"/>
      <c r="AI72" s="521"/>
      <c r="AJ72" s="521"/>
      <c r="AK72" s="521"/>
      <c r="AL72" s="521"/>
      <c r="AM72" s="521"/>
      <c r="AN72" s="521"/>
      <c r="AO72" s="521"/>
      <c r="AP72" s="521"/>
      <c r="AQ72" s="521"/>
      <c r="AR72" s="521"/>
      <c r="AS72" s="521"/>
      <c r="AT72" s="521"/>
      <c r="AU72" s="521"/>
      <c r="AV72" s="521"/>
      <c r="AW72" s="521"/>
      <c r="AX72" s="521"/>
      <c r="AY72" s="521"/>
      <c r="AZ72" s="521"/>
      <c r="BA72" s="521"/>
      <c r="BB72" s="1113"/>
      <c r="DU72" s="60"/>
      <c r="DV72" s="68" t="s">
        <v>342</v>
      </c>
      <c r="DW72" s="68" t="s">
        <v>832</v>
      </c>
      <c r="EA72" s="68" t="s">
        <v>339</v>
      </c>
    </row>
    <row r="73" spans="1:131" ht="11.25" customHeight="1" x14ac:dyDescent="0.15">
      <c r="A73" s="1054"/>
      <c r="B73" s="1055"/>
      <c r="C73" s="1055"/>
      <c r="D73" s="1055"/>
      <c r="E73" s="1055"/>
      <c r="F73" s="1055"/>
      <c r="G73" s="1056"/>
      <c r="H73" s="1130"/>
      <c r="I73" s="1128"/>
      <c r="J73" s="1128"/>
      <c r="K73" s="1128"/>
      <c r="L73" s="1128"/>
      <c r="M73" s="1129"/>
      <c r="N73" s="1068"/>
      <c r="O73" s="523"/>
      <c r="P73" s="523"/>
      <c r="Q73" s="523"/>
      <c r="R73" s="523"/>
      <c r="S73" s="523"/>
      <c r="T73" s="523"/>
      <c r="U73" s="523"/>
      <c r="V73" s="523"/>
      <c r="W73" s="523"/>
      <c r="X73" s="523"/>
      <c r="Y73" s="523"/>
      <c r="Z73" s="523"/>
      <c r="AA73" s="523"/>
      <c r="AB73" s="523"/>
      <c r="AC73" s="523"/>
      <c r="AD73" s="523"/>
      <c r="AE73" s="523"/>
      <c r="AF73" s="523"/>
      <c r="AG73" s="523"/>
      <c r="AH73" s="523"/>
      <c r="AI73" s="523"/>
      <c r="AJ73" s="523"/>
      <c r="AK73" s="523"/>
      <c r="AL73" s="523"/>
      <c r="AM73" s="523"/>
      <c r="AN73" s="523"/>
      <c r="AO73" s="523"/>
      <c r="AP73" s="523"/>
      <c r="AQ73" s="523"/>
      <c r="AR73" s="523"/>
      <c r="AS73" s="523"/>
      <c r="AT73" s="523"/>
      <c r="AU73" s="523"/>
      <c r="AV73" s="523"/>
      <c r="AW73" s="523"/>
      <c r="AX73" s="523"/>
      <c r="AY73" s="523"/>
      <c r="AZ73" s="523"/>
      <c r="BA73" s="523"/>
      <c r="BB73" s="1114"/>
      <c r="DU73" s="60"/>
      <c r="DV73" s="68" t="s">
        <v>345</v>
      </c>
      <c r="DW73" s="68" t="s">
        <v>833</v>
      </c>
      <c r="EA73" s="68" t="s">
        <v>342</v>
      </c>
    </row>
    <row r="74" spans="1:131" ht="11.25" customHeight="1" x14ac:dyDescent="0.15">
      <c r="A74" s="1054"/>
      <c r="B74" s="1055"/>
      <c r="C74" s="1055"/>
      <c r="D74" s="1055"/>
      <c r="E74" s="1055"/>
      <c r="F74" s="1055"/>
      <c r="G74" s="1056"/>
      <c r="H74" s="409" t="s">
        <v>834</v>
      </c>
      <c r="I74" s="343"/>
      <c r="J74" s="343"/>
      <c r="K74" s="343"/>
      <c r="L74" s="343"/>
      <c r="M74" s="435"/>
      <c r="N74" s="1115" t="s">
        <v>706</v>
      </c>
      <c r="O74" s="1117" t="str">
        <f>IF(ISBLANK(VLOOKUP("専任取引士"&amp;ROUNDUP(ROW($A65)/11,0),sentori,20,FALSE)),"",VLOOKUP("専任取引士"&amp;ROUNDUP(ROW($A65)/11,0),sentori,20,FALSE))</f>
        <v/>
      </c>
      <c r="P74" s="1117"/>
      <c r="Q74" s="1117"/>
      <c r="R74" s="1117"/>
      <c r="S74" s="1117"/>
      <c r="T74" s="1117"/>
      <c r="U74" s="1117"/>
      <c r="V74" s="1119" t="s">
        <v>707</v>
      </c>
      <c r="W74" s="1102" t="s">
        <v>708</v>
      </c>
      <c r="X74" s="1110"/>
      <c r="Y74" s="1107" t="str">
        <f>IF(ISBLANK(VLOOKUP("専任取引士"&amp;ROUNDUP(ROW($A65)/11,0),sentori,21,FALSE)),"",VLOOKUP("専任取引士"&amp;ROUNDUP(ROW($A65)/11,0),sentori,21,FALSE))</f>
        <v/>
      </c>
      <c r="Z74" s="1107"/>
      <c r="AA74" s="1107"/>
      <c r="AB74" s="1107"/>
      <c r="AC74" s="1107"/>
      <c r="AD74" s="1107"/>
      <c r="AE74" s="1107"/>
      <c r="AF74" s="1107"/>
      <c r="AG74" s="1102" t="s">
        <v>709</v>
      </c>
      <c r="AH74" s="1122"/>
      <c r="AI74" s="1101" t="s">
        <v>770</v>
      </c>
      <c r="AJ74" s="1102"/>
      <c r="AK74" s="1102"/>
      <c r="AL74" s="1102"/>
      <c r="AM74" s="1103"/>
      <c r="AN74" s="1126" t="str">
        <f>IF(ISBLANK(VLOOKUP("専任取引士"&amp;ROUNDUP(ROW($A65)/11,0),sentori,22,FALSE)),"",TEXT(VLOOKUP("専任取引士"&amp;ROUNDUP(ROW($A65)/11,0),sentori,22,FALSE),"ggg"))</f>
        <v/>
      </c>
      <c r="AO74" s="1117"/>
      <c r="AP74" s="1117"/>
      <c r="AQ74" s="1107" t="str">
        <f>IF(ISBLANK(VLOOKUP("専任取引士"&amp;ROUNDUP(ROW($A65)/11,0),sentori,22,FALSE)),"",TEXT(VLOOKUP("専任取引士"&amp;ROUNDUP(ROW($A65)/11,0),sentori,22,FALSE),"e"))</f>
        <v/>
      </c>
      <c r="AR74" s="1107"/>
      <c r="AS74" s="1102" t="s">
        <v>1074</v>
      </c>
      <c r="AT74" s="1102"/>
      <c r="AU74" s="1107" t="str">
        <f>IF(ISBLANK(VLOOKUP("専任取引士"&amp;ROUNDUP(ROW($A65)/11,0),sentori,22,FALSE)),"",MONTH(VLOOKUP("専任取引士"&amp;ROUNDUP(ROW($A65)/11,0),sentori,22,FALSE)))</f>
        <v/>
      </c>
      <c r="AV74" s="1107"/>
      <c r="AW74" s="1102" t="s">
        <v>1075</v>
      </c>
      <c r="AX74" s="1102"/>
      <c r="AY74" s="1107" t="str">
        <f>IF(ISBLANK(VLOOKUP("専任取引士"&amp;ROUNDUP(ROW($A65)/11,0),sentori,22,FALSE)),"",DAY(VLOOKUP("専任取引士"&amp;ROUNDUP(ROW($A65)/11,0),sentori,22,FALSE)))</f>
        <v/>
      </c>
      <c r="AZ74" s="1107"/>
      <c r="BA74" s="1102" t="s">
        <v>1076</v>
      </c>
      <c r="BB74" s="1112"/>
      <c r="DU74" s="60"/>
      <c r="EA74" s="68" t="s">
        <v>345</v>
      </c>
    </row>
    <row r="75" spans="1:131" ht="11.25" customHeight="1" thickBot="1" x14ac:dyDescent="0.2">
      <c r="A75" s="1132"/>
      <c r="B75" s="1133"/>
      <c r="C75" s="1133"/>
      <c r="D75" s="1133"/>
      <c r="E75" s="1133"/>
      <c r="F75" s="1133"/>
      <c r="G75" s="1134"/>
      <c r="H75" s="1136"/>
      <c r="I75" s="1137"/>
      <c r="J75" s="1137"/>
      <c r="K75" s="1137"/>
      <c r="L75" s="1137"/>
      <c r="M75" s="1138"/>
      <c r="N75" s="1116"/>
      <c r="O75" s="1118"/>
      <c r="P75" s="1118"/>
      <c r="Q75" s="1118"/>
      <c r="R75" s="1118"/>
      <c r="S75" s="1118"/>
      <c r="T75" s="1118"/>
      <c r="U75" s="1118"/>
      <c r="V75" s="1120"/>
      <c r="W75" s="1025"/>
      <c r="X75" s="1025"/>
      <c r="Y75" s="1121"/>
      <c r="Z75" s="1121"/>
      <c r="AA75" s="1121"/>
      <c r="AB75" s="1121"/>
      <c r="AC75" s="1121"/>
      <c r="AD75" s="1121"/>
      <c r="AE75" s="1121"/>
      <c r="AF75" s="1121"/>
      <c r="AG75" s="1025"/>
      <c r="AH75" s="1123"/>
      <c r="AI75" s="1124"/>
      <c r="AJ75" s="1012"/>
      <c r="AK75" s="1012"/>
      <c r="AL75" s="1012"/>
      <c r="AM75" s="1125"/>
      <c r="AN75" s="1127"/>
      <c r="AO75" s="1118"/>
      <c r="AP75" s="1118"/>
      <c r="AQ75" s="1121"/>
      <c r="AR75" s="1121"/>
      <c r="AS75" s="1012"/>
      <c r="AT75" s="1012"/>
      <c r="AU75" s="1121"/>
      <c r="AV75" s="1121"/>
      <c r="AW75" s="1012"/>
      <c r="AX75" s="1012"/>
      <c r="AY75" s="1121"/>
      <c r="AZ75" s="1121"/>
      <c r="BA75" s="1012"/>
      <c r="BB75" s="1019"/>
      <c r="DU75" s="60"/>
    </row>
    <row r="76" spans="1:131" ht="11.25" customHeight="1" x14ac:dyDescent="0.15">
      <c r="A76" s="1135"/>
      <c r="B76" s="1135"/>
      <c r="C76" s="1135"/>
      <c r="D76" s="1135"/>
      <c r="E76" s="1135"/>
      <c r="F76" s="1135"/>
      <c r="G76" s="1135"/>
      <c r="H76" s="1135"/>
      <c r="I76" s="1135"/>
      <c r="J76" s="1135"/>
      <c r="K76" s="1135"/>
      <c r="L76" s="1135"/>
      <c r="M76" s="1135"/>
      <c r="N76" s="1135"/>
      <c r="O76" s="1135"/>
      <c r="P76" s="1135"/>
      <c r="Q76" s="1135"/>
      <c r="R76" s="1135"/>
      <c r="S76" s="1135"/>
      <c r="T76" s="1135"/>
      <c r="U76" s="1135"/>
      <c r="V76" s="1135"/>
      <c r="W76" s="1135"/>
      <c r="X76" s="1135"/>
      <c r="Y76" s="1135"/>
      <c r="Z76" s="1135"/>
      <c r="AA76" s="1135"/>
      <c r="AB76" s="1135"/>
      <c r="AC76" s="1135"/>
      <c r="AD76" s="1135"/>
      <c r="AE76" s="1135"/>
      <c r="AF76" s="1135"/>
      <c r="AG76" s="1135"/>
      <c r="AH76" s="1135"/>
      <c r="AI76" s="1135"/>
      <c r="AJ76" s="1135"/>
      <c r="AK76" s="1135"/>
      <c r="AL76" s="1135"/>
      <c r="AM76" s="1135"/>
      <c r="AN76" s="1135"/>
      <c r="AO76" s="1135"/>
      <c r="AP76" s="1135"/>
      <c r="AQ76" s="1135"/>
      <c r="AR76" s="1135"/>
      <c r="AS76" s="1135"/>
      <c r="AT76" s="1135"/>
      <c r="AU76" s="1135"/>
      <c r="AV76" s="1135"/>
      <c r="AW76" s="1135"/>
      <c r="AX76" s="1135"/>
      <c r="AY76" s="1135"/>
      <c r="AZ76" s="1135"/>
      <c r="BA76" s="1135"/>
      <c r="BB76" s="1135"/>
    </row>
    <row r="77" spans="1:131" ht="11.25" customHeight="1" x14ac:dyDescent="0.15">
      <c r="A77" s="342"/>
      <c r="B77" s="342"/>
      <c r="C77" s="342"/>
      <c r="D77" s="342"/>
      <c r="E77" s="342"/>
      <c r="F77" s="342"/>
      <c r="G77" s="342"/>
      <c r="H77" s="342"/>
      <c r="I77" s="342"/>
      <c r="J77" s="342"/>
      <c r="K77" s="342"/>
      <c r="L77" s="342"/>
      <c r="M77" s="342"/>
      <c r="N77" s="342"/>
      <c r="O77" s="342"/>
      <c r="P77" s="342"/>
      <c r="Q77" s="342"/>
      <c r="R77" s="342"/>
      <c r="S77" s="342"/>
      <c r="T77" s="342"/>
      <c r="U77" s="342"/>
      <c r="V77" s="342"/>
      <c r="W77" s="342"/>
      <c r="X77" s="342"/>
      <c r="Y77" s="342"/>
      <c r="Z77" s="342"/>
      <c r="AA77" s="342"/>
      <c r="AB77" s="342"/>
      <c r="AC77" s="342"/>
      <c r="AD77" s="342"/>
      <c r="AE77" s="342"/>
      <c r="AF77" s="342"/>
      <c r="AG77" s="342"/>
      <c r="AH77" s="342"/>
      <c r="AI77" s="342"/>
      <c r="AJ77" s="342"/>
      <c r="AK77" s="342"/>
      <c r="AL77" s="342"/>
      <c r="AM77" s="342"/>
      <c r="AN77" s="342"/>
      <c r="AO77" s="342"/>
      <c r="AP77" s="406"/>
      <c r="AQ77" s="588"/>
      <c r="AR77" s="458"/>
      <c r="AS77" s="458"/>
      <c r="AT77" s="589"/>
      <c r="AU77" s="588"/>
      <c r="AV77" s="458"/>
      <c r="AW77" s="458"/>
      <c r="AX77" s="589"/>
      <c r="AY77" s="588"/>
      <c r="AZ77" s="458"/>
      <c r="BA77" s="458"/>
      <c r="BB77" s="589"/>
    </row>
    <row r="78" spans="1:131" ht="11.25" customHeight="1" x14ac:dyDescent="0.15">
      <c r="A78" s="342"/>
      <c r="B78" s="342"/>
      <c r="C78" s="342"/>
      <c r="D78" s="342"/>
      <c r="E78" s="342"/>
      <c r="F78" s="342"/>
      <c r="G78" s="342"/>
      <c r="H78" s="342"/>
      <c r="I78" s="342"/>
      <c r="J78" s="342"/>
      <c r="K78" s="342"/>
      <c r="L78" s="342"/>
      <c r="M78" s="342"/>
      <c r="N78" s="342"/>
      <c r="O78" s="342"/>
      <c r="P78" s="342"/>
      <c r="Q78" s="342"/>
      <c r="R78" s="342"/>
      <c r="S78" s="342"/>
      <c r="T78" s="342"/>
      <c r="U78" s="342"/>
      <c r="V78" s="342"/>
      <c r="W78" s="342"/>
      <c r="X78" s="342"/>
      <c r="Y78" s="342"/>
      <c r="Z78" s="342"/>
      <c r="AA78" s="342"/>
      <c r="AB78" s="342"/>
      <c r="AC78" s="342"/>
      <c r="AD78" s="342"/>
      <c r="AE78" s="342"/>
      <c r="AF78" s="342"/>
      <c r="AG78" s="342"/>
      <c r="AH78" s="342"/>
      <c r="AI78" s="342"/>
      <c r="AJ78" s="342"/>
      <c r="AK78" s="342"/>
      <c r="AL78" s="342"/>
      <c r="AM78" s="342"/>
      <c r="AN78" s="342"/>
      <c r="AO78" s="342"/>
      <c r="AP78" s="406"/>
      <c r="AQ78" s="590"/>
      <c r="AR78" s="459"/>
      <c r="AS78" s="459"/>
      <c r="AT78" s="591"/>
      <c r="AU78" s="590"/>
      <c r="AV78" s="459"/>
      <c r="AW78" s="459"/>
      <c r="AX78" s="591"/>
      <c r="AY78" s="590"/>
      <c r="AZ78" s="459"/>
      <c r="BA78" s="459"/>
      <c r="BB78" s="591"/>
    </row>
    <row r="79" spans="1:131" ht="15" customHeight="1" x14ac:dyDescent="0.15">
      <c r="A79" s="342"/>
      <c r="B79" s="342"/>
      <c r="C79" s="342"/>
      <c r="D79" s="342"/>
      <c r="E79" s="342"/>
      <c r="F79" s="342"/>
      <c r="G79" s="342"/>
      <c r="H79" s="342"/>
      <c r="I79" s="342"/>
      <c r="J79" s="342"/>
      <c r="K79" s="342"/>
      <c r="L79" s="342"/>
      <c r="M79" s="342"/>
      <c r="N79" s="342"/>
      <c r="O79" s="342"/>
      <c r="P79" s="342"/>
      <c r="Q79" s="342"/>
      <c r="R79" s="342"/>
      <c r="S79" s="342"/>
      <c r="T79" s="342"/>
      <c r="U79" s="342"/>
      <c r="V79" s="342"/>
      <c r="W79" s="342"/>
      <c r="X79" s="342"/>
      <c r="Y79" s="342"/>
      <c r="Z79" s="342"/>
      <c r="AA79" s="342"/>
      <c r="AB79" s="342"/>
      <c r="AC79" s="342"/>
      <c r="AD79" s="342"/>
      <c r="AE79" s="342"/>
      <c r="AF79" s="342"/>
      <c r="AG79" s="342"/>
      <c r="AH79" s="342"/>
      <c r="AI79" s="342"/>
      <c r="AJ79" s="342"/>
      <c r="AK79" s="342"/>
      <c r="AL79" s="342"/>
      <c r="AM79" s="342"/>
      <c r="AN79" s="342"/>
      <c r="AO79" s="342"/>
      <c r="AP79" s="406"/>
      <c r="AQ79" s="592"/>
      <c r="AR79" s="593"/>
      <c r="AS79" s="593"/>
      <c r="AT79" s="594"/>
      <c r="AU79" s="592"/>
      <c r="AV79" s="593"/>
      <c r="AW79" s="593"/>
      <c r="AX79" s="594"/>
      <c r="AY79" s="592"/>
      <c r="AZ79" s="593"/>
      <c r="BA79" s="593"/>
      <c r="BB79" s="594"/>
    </row>
  </sheetData>
  <mergeCells count="246">
    <mergeCell ref="AQ74:AR75"/>
    <mergeCell ref="AS74:AT75"/>
    <mergeCell ref="AU74:AV75"/>
    <mergeCell ref="AW74:AX75"/>
    <mergeCell ref="AY74:AZ75"/>
    <mergeCell ref="BA74:BB75"/>
    <mergeCell ref="A76:BB76"/>
    <mergeCell ref="A77:AP79"/>
    <mergeCell ref="AQ77:AT79"/>
    <mergeCell ref="AU77:AX79"/>
    <mergeCell ref="AY77:BB79"/>
    <mergeCell ref="H74:M75"/>
    <mergeCell ref="N74:N75"/>
    <mergeCell ref="O74:U75"/>
    <mergeCell ref="V74:V75"/>
    <mergeCell ref="W74:X75"/>
    <mergeCell ref="Y74:AF75"/>
    <mergeCell ref="AG74:AH75"/>
    <mergeCell ref="AI74:AM75"/>
    <mergeCell ref="AN74:AP75"/>
    <mergeCell ref="AN68:AR69"/>
    <mergeCell ref="AS68:AS69"/>
    <mergeCell ref="AT68:AX69"/>
    <mergeCell ref="H70:M73"/>
    <mergeCell ref="N70:O70"/>
    <mergeCell ref="P70:S70"/>
    <mergeCell ref="U70:Y70"/>
    <mergeCell ref="Z70:BB70"/>
    <mergeCell ref="N71:BB73"/>
    <mergeCell ref="AQ63:AR64"/>
    <mergeCell ref="AS63:AT64"/>
    <mergeCell ref="AU63:AV64"/>
    <mergeCell ref="AW63:AX64"/>
    <mergeCell ref="AY63:AZ64"/>
    <mergeCell ref="BA63:BB64"/>
    <mergeCell ref="A65:G75"/>
    <mergeCell ref="H65:M66"/>
    <mergeCell ref="N65:AD66"/>
    <mergeCell ref="AE65:AF67"/>
    <mergeCell ref="AG65:AJ67"/>
    <mergeCell ref="AK65:AN67"/>
    <mergeCell ref="AO65:AP67"/>
    <mergeCell ref="AQ65:AR67"/>
    <mergeCell ref="AS65:AT67"/>
    <mergeCell ref="AU65:AV67"/>
    <mergeCell ref="AW65:AX67"/>
    <mergeCell ref="AY65:AZ69"/>
    <mergeCell ref="BA65:BB69"/>
    <mergeCell ref="H67:M69"/>
    <mergeCell ref="N67:AD69"/>
    <mergeCell ref="AE68:AG69"/>
    <mergeCell ref="AH68:AL69"/>
    <mergeCell ref="AM68:AM69"/>
    <mergeCell ref="H63:M64"/>
    <mergeCell ref="N63:N64"/>
    <mergeCell ref="O63:U64"/>
    <mergeCell ref="V63:V64"/>
    <mergeCell ref="W63:X64"/>
    <mergeCell ref="Y63:AF64"/>
    <mergeCell ref="AG63:AH64"/>
    <mergeCell ref="AI63:AM64"/>
    <mergeCell ref="AN63:AP64"/>
    <mergeCell ref="AN57:AR58"/>
    <mergeCell ref="AS57:AS58"/>
    <mergeCell ref="AT57:AX58"/>
    <mergeCell ref="H59:M62"/>
    <mergeCell ref="N59:O59"/>
    <mergeCell ref="P59:S59"/>
    <mergeCell ref="U59:Y59"/>
    <mergeCell ref="Z59:BB59"/>
    <mergeCell ref="N60:BB62"/>
    <mergeCell ref="AQ52:AR53"/>
    <mergeCell ref="AS52:AT53"/>
    <mergeCell ref="AU52:AV53"/>
    <mergeCell ref="AW52:AX53"/>
    <mergeCell ref="AY52:AZ53"/>
    <mergeCell ref="BA52:BB53"/>
    <mergeCell ref="A54:G64"/>
    <mergeCell ref="H54:M55"/>
    <mergeCell ref="N54:AD55"/>
    <mergeCell ref="AE54:AF56"/>
    <mergeCell ref="AG54:AJ56"/>
    <mergeCell ref="AK54:AN56"/>
    <mergeCell ref="AO54:AP56"/>
    <mergeCell ref="AQ54:AR56"/>
    <mergeCell ref="AS54:AT56"/>
    <mergeCell ref="AU54:AV56"/>
    <mergeCell ref="AW54:AX56"/>
    <mergeCell ref="AY54:AZ58"/>
    <mergeCell ref="BA54:BB58"/>
    <mergeCell ref="H56:M58"/>
    <mergeCell ref="N56:AD58"/>
    <mergeCell ref="AE57:AG58"/>
    <mergeCell ref="AH57:AL58"/>
    <mergeCell ref="AM57:AM58"/>
    <mergeCell ref="H52:M53"/>
    <mergeCell ref="N52:N53"/>
    <mergeCell ref="O52:U53"/>
    <mergeCell ref="V52:V53"/>
    <mergeCell ref="W52:X53"/>
    <mergeCell ref="Y52:AF53"/>
    <mergeCell ref="AG52:AH53"/>
    <mergeCell ref="AI52:AM53"/>
    <mergeCell ref="AN52:AP53"/>
    <mergeCell ref="AN46:AR47"/>
    <mergeCell ref="AS46:AS47"/>
    <mergeCell ref="AT46:AX47"/>
    <mergeCell ref="H48:M51"/>
    <mergeCell ref="N48:O48"/>
    <mergeCell ref="P48:S48"/>
    <mergeCell ref="U48:Y48"/>
    <mergeCell ref="Z48:BB48"/>
    <mergeCell ref="N49:BB51"/>
    <mergeCell ref="AQ41:AR42"/>
    <mergeCell ref="AS41:AT42"/>
    <mergeCell ref="AU41:AV42"/>
    <mergeCell ref="AW41:AX42"/>
    <mergeCell ref="AY41:AZ42"/>
    <mergeCell ref="BA41:BB42"/>
    <mergeCell ref="A43:G53"/>
    <mergeCell ref="H43:M44"/>
    <mergeCell ref="N43:AD44"/>
    <mergeCell ref="AE43:AF45"/>
    <mergeCell ref="AG43:AJ45"/>
    <mergeCell ref="AK43:AN45"/>
    <mergeCell ref="AO43:AP45"/>
    <mergeCell ref="AQ43:AR45"/>
    <mergeCell ref="AS43:AT45"/>
    <mergeCell ref="AU43:AV45"/>
    <mergeCell ref="AW43:AX45"/>
    <mergeCell ref="AY43:AZ47"/>
    <mergeCell ref="BA43:BB47"/>
    <mergeCell ref="H45:M47"/>
    <mergeCell ref="N45:AD47"/>
    <mergeCell ref="AE46:AG47"/>
    <mergeCell ref="AH46:AL47"/>
    <mergeCell ref="AM46:AM47"/>
    <mergeCell ref="AU32:AV34"/>
    <mergeCell ref="AW32:AX34"/>
    <mergeCell ref="AY32:AZ36"/>
    <mergeCell ref="BA32:BB36"/>
    <mergeCell ref="H34:M36"/>
    <mergeCell ref="N34:AD36"/>
    <mergeCell ref="AE35:AG36"/>
    <mergeCell ref="AH35:AL36"/>
    <mergeCell ref="AM35:AM36"/>
    <mergeCell ref="AN35:AR36"/>
    <mergeCell ref="AS35:AS36"/>
    <mergeCell ref="AT35:AX36"/>
    <mergeCell ref="A32:G42"/>
    <mergeCell ref="H32:M33"/>
    <mergeCell ref="N32:AD33"/>
    <mergeCell ref="AE32:AF34"/>
    <mergeCell ref="AG32:AJ34"/>
    <mergeCell ref="AK32:AN34"/>
    <mergeCell ref="AO32:AP34"/>
    <mergeCell ref="AQ32:AR34"/>
    <mergeCell ref="AS32:AT34"/>
    <mergeCell ref="H37:M40"/>
    <mergeCell ref="N37:O37"/>
    <mergeCell ref="P37:S37"/>
    <mergeCell ref="U37:Y37"/>
    <mergeCell ref="Z37:BB37"/>
    <mergeCell ref="N38:BB40"/>
    <mergeCell ref="H41:M42"/>
    <mergeCell ref="N41:N42"/>
    <mergeCell ref="O41:U42"/>
    <mergeCell ref="V41:V42"/>
    <mergeCell ref="W41:X42"/>
    <mergeCell ref="Y41:AF42"/>
    <mergeCell ref="AG41:AH42"/>
    <mergeCell ref="AI41:AM42"/>
    <mergeCell ref="AN41:AP42"/>
    <mergeCell ref="N26:O26"/>
    <mergeCell ref="P26:S26"/>
    <mergeCell ref="U26:Y26"/>
    <mergeCell ref="Z26:BB26"/>
    <mergeCell ref="N27:BB29"/>
    <mergeCell ref="H30:M31"/>
    <mergeCell ref="N30:N31"/>
    <mergeCell ref="O30:U31"/>
    <mergeCell ref="V30:V31"/>
    <mergeCell ref="W30:X31"/>
    <mergeCell ref="Y30:AF31"/>
    <mergeCell ref="AG30:AH31"/>
    <mergeCell ref="AI30:AM31"/>
    <mergeCell ref="AN30:AP31"/>
    <mergeCell ref="AQ30:AR31"/>
    <mergeCell ref="AS30:AT31"/>
    <mergeCell ref="AU30:AV31"/>
    <mergeCell ref="AW30:AX31"/>
    <mergeCell ref="AY30:AZ31"/>
    <mergeCell ref="BA30:BB31"/>
    <mergeCell ref="A18:M20"/>
    <mergeCell ref="N18:BB20"/>
    <mergeCell ref="A21:G31"/>
    <mergeCell ref="H21:M22"/>
    <mergeCell ref="N21:AD22"/>
    <mergeCell ref="AE21:AF23"/>
    <mergeCell ref="AG21:AJ23"/>
    <mergeCell ref="AK21:AN23"/>
    <mergeCell ref="AO21:AP23"/>
    <mergeCell ref="AQ21:AR23"/>
    <mergeCell ref="AS21:AT23"/>
    <mergeCell ref="AU21:AV23"/>
    <mergeCell ref="AW21:AX23"/>
    <mergeCell ref="AY21:AZ25"/>
    <mergeCell ref="BA21:BB25"/>
    <mergeCell ref="H23:M25"/>
    <mergeCell ref="N23:AD25"/>
    <mergeCell ref="AE24:AG25"/>
    <mergeCell ref="AH24:AL25"/>
    <mergeCell ref="AM24:AM25"/>
    <mergeCell ref="AN24:AR25"/>
    <mergeCell ref="AS24:AS25"/>
    <mergeCell ref="AT24:AX25"/>
    <mergeCell ref="H26:M29"/>
    <mergeCell ref="A12:M14"/>
    <mergeCell ref="N12:AH14"/>
    <mergeCell ref="AI12:AI14"/>
    <mergeCell ref="AJ12:AM14"/>
    <mergeCell ref="AN12:AN14"/>
    <mergeCell ref="AO12:AP14"/>
    <mergeCell ref="AQ12:AZ14"/>
    <mergeCell ref="BA12:BB14"/>
    <mergeCell ref="A15:M17"/>
    <mergeCell ref="N15:BB17"/>
    <mergeCell ref="A1:BB1"/>
    <mergeCell ref="A2:BB2"/>
    <mergeCell ref="A3:BB3"/>
    <mergeCell ref="A4:BB7"/>
    <mergeCell ref="A8:F9"/>
    <mergeCell ref="G8:P9"/>
    <mergeCell ref="Q8:R11"/>
    <mergeCell ref="S8:BB9"/>
    <mergeCell ref="A10:F11"/>
    <mergeCell ref="G10:P11"/>
    <mergeCell ref="S10:AI11"/>
    <mergeCell ref="AJ10:AL11"/>
    <mergeCell ref="AM10:AP11"/>
    <mergeCell ref="AQ10:AR11"/>
    <mergeCell ref="AS10:AT11"/>
    <mergeCell ref="AU10:AV11"/>
    <mergeCell ref="AW10:AX11"/>
    <mergeCell ref="AY10:AZ11"/>
    <mergeCell ref="BA10:BB11"/>
  </mergeCells>
  <phoneticPr fontId="16"/>
  <dataValidations count="6">
    <dataValidation allowBlank="1" showInputMessage="1" showErrorMessage="1" promptTitle="カタカナ" sqref="N21:AD22 N54:AD55 N32:AD33 N43:AD44 N65:AD66" xr:uid="{00000000-0002-0000-0C00-000000000000}"/>
    <dataValidation allowBlank="1" showInputMessage="1" showErrorMessage="1" sqref="N15:BB20 N23:AD25 N27:BB29 N56:AD58 N60:BB62 N34:AD36 N38:BB40 N45:AD47 N49:BB51 N67:AD69 N71:BB73" xr:uid="{00000000-0002-0000-0C00-000001000000}"/>
    <dataValidation type="list" errorStyle="information" allowBlank="1" showInputMessage="1" showErrorMessage="1" sqref="AG21:AJ23 AG54:AJ56 AG32:AJ34 AG43:AJ45 AG65:AJ67" xr:uid="{00000000-0002-0000-0C00-000002000000}">
      <formula1>"▼選択,大正,昭和,平成"</formula1>
    </dataValidation>
    <dataValidation type="list" errorStyle="information" allowBlank="1" showInputMessage="1" showErrorMessage="1" sqref="BA21 BA43 BA54 BA32 BA65" xr:uid="{00000000-0002-0000-0C00-000003000000}">
      <formula1>"▼選択,男,女"</formula1>
    </dataValidation>
    <dataValidation type="list" errorStyle="information" allowBlank="1" showInputMessage="1" showErrorMessage="1" sqref="AN30:AP31 AN63:AP64 AN41:AP42 AN52:AP53 AN74:AP75" xr:uid="{00000000-0002-0000-0C00-000004000000}">
      <formula1>"▼選択,昭和,平成,令和"</formula1>
    </dataValidation>
    <dataValidation type="list" errorStyle="information" allowBlank="1" showInputMessage="1" showErrorMessage="1" sqref="O30:U31 O63:U64 O41:U42 O52:U53 O74:U75" xr:uid="{00000000-0002-0000-0C00-000005000000}">
      <formula1>$DW$12:$DW$73</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15D83-D7F0-41BB-8AF8-E584153474E8}">
  <sheetPr>
    <tabColor indexed="42"/>
  </sheetPr>
  <dimension ref="A1:AT419"/>
  <sheetViews>
    <sheetView showGridLines="0" showZeros="0" topLeftCell="A28" zoomScaleNormal="100" zoomScaleSheetLayoutView="100" workbookViewId="0">
      <selection activeCell="AM7" sqref="AM7"/>
    </sheetView>
  </sheetViews>
  <sheetFormatPr defaultColWidth="2.875" defaultRowHeight="17.25" x14ac:dyDescent="0.15"/>
  <cols>
    <col min="1" max="45" width="2.875" style="194" customWidth="1"/>
    <col min="46" max="46" width="9.5" style="196" hidden="1" customWidth="1"/>
    <col min="47" max="301" width="2.875" style="194"/>
    <col min="302" max="302" width="0" style="194" hidden="1" customWidth="1"/>
    <col min="303" max="557" width="2.875" style="194"/>
    <col min="558" max="558" width="0" style="194" hidden="1" customWidth="1"/>
    <col min="559" max="813" width="2.875" style="194"/>
    <col min="814" max="814" width="0" style="194" hidden="1" customWidth="1"/>
    <col min="815" max="1069" width="2.875" style="194"/>
    <col min="1070" max="1070" width="0" style="194" hidden="1" customWidth="1"/>
    <col min="1071" max="1325" width="2.875" style="194"/>
    <col min="1326" max="1326" width="0" style="194" hidden="1" customWidth="1"/>
    <col min="1327" max="1581" width="2.875" style="194"/>
    <col min="1582" max="1582" width="0" style="194" hidden="1" customWidth="1"/>
    <col min="1583" max="1837" width="2.875" style="194"/>
    <col min="1838" max="1838" width="0" style="194" hidden="1" customWidth="1"/>
    <col min="1839" max="2093" width="2.875" style="194"/>
    <col min="2094" max="2094" width="0" style="194" hidden="1" customWidth="1"/>
    <col min="2095" max="2349" width="2.875" style="194"/>
    <col min="2350" max="2350" width="0" style="194" hidden="1" customWidth="1"/>
    <col min="2351" max="2605" width="2.875" style="194"/>
    <col min="2606" max="2606" width="0" style="194" hidden="1" customWidth="1"/>
    <col min="2607" max="2861" width="2.875" style="194"/>
    <col min="2862" max="2862" width="0" style="194" hidden="1" customWidth="1"/>
    <col min="2863" max="3117" width="2.875" style="194"/>
    <col min="3118" max="3118" width="0" style="194" hidden="1" customWidth="1"/>
    <col min="3119" max="3373" width="2.875" style="194"/>
    <col min="3374" max="3374" width="0" style="194" hidden="1" customWidth="1"/>
    <col min="3375" max="3629" width="2.875" style="194"/>
    <col min="3630" max="3630" width="0" style="194" hidden="1" customWidth="1"/>
    <col min="3631" max="3885" width="2.875" style="194"/>
    <col min="3886" max="3886" width="0" style="194" hidden="1" customWidth="1"/>
    <col min="3887" max="4141" width="2.875" style="194"/>
    <col min="4142" max="4142" width="0" style="194" hidden="1" customWidth="1"/>
    <col min="4143" max="4397" width="2.875" style="194"/>
    <col min="4398" max="4398" width="0" style="194" hidden="1" customWidth="1"/>
    <col min="4399" max="4653" width="2.875" style="194"/>
    <col min="4654" max="4654" width="0" style="194" hidden="1" customWidth="1"/>
    <col min="4655" max="4909" width="2.875" style="194"/>
    <col min="4910" max="4910" width="0" style="194" hidden="1" customWidth="1"/>
    <col min="4911" max="5165" width="2.875" style="194"/>
    <col min="5166" max="5166" width="0" style="194" hidden="1" customWidth="1"/>
    <col min="5167" max="5421" width="2.875" style="194"/>
    <col min="5422" max="5422" width="0" style="194" hidden="1" customWidth="1"/>
    <col min="5423" max="5677" width="2.875" style="194"/>
    <col min="5678" max="5678" width="0" style="194" hidden="1" customWidth="1"/>
    <col min="5679" max="5933" width="2.875" style="194"/>
    <col min="5934" max="5934" width="0" style="194" hidden="1" customWidth="1"/>
    <col min="5935" max="6189" width="2.875" style="194"/>
    <col min="6190" max="6190" width="0" style="194" hidden="1" customWidth="1"/>
    <col min="6191" max="6445" width="2.875" style="194"/>
    <col min="6446" max="6446" width="0" style="194" hidden="1" customWidth="1"/>
    <col min="6447" max="6701" width="2.875" style="194"/>
    <col min="6702" max="6702" width="0" style="194" hidden="1" customWidth="1"/>
    <col min="6703" max="6957" width="2.875" style="194"/>
    <col min="6958" max="6958" width="0" style="194" hidden="1" customWidth="1"/>
    <col min="6959" max="7213" width="2.875" style="194"/>
    <col min="7214" max="7214" width="0" style="194" hidden="1" customWidth="1"/>
    <col min="7215" max="7469" width="2.875" style="194"/>
    <col min="7470" max="7470" width="0" style="194" hidden="1" customWidth="1"/>
    <col min="7471" max="7725" width="2.875" style="194"/>
    <col min="7726" max="7726" width="0" style="194" hidden="1" customWidth="1"/>
    <col min="7727" max="7981" width="2.875" style="194"/>
    <col min="7982" max="7982" width="0" style="194" hidden="1" customWidth="1"/>
    <col min="7983" max="8237" width="2.875" style="194"/>
    <col min="8238" max="8238" width="0" style="194" hidden="1" customWidth="1"/>
    <col min="8239" max="8493" width="2.875" style="194"/>
    <col min="8494" max="8494" width="0" style="194" hidden="1" customWidth="1"/>
    <col min="8495" max="8749" width="2.875" style="194"/>
    <col min="8750" max="8750" width="0" style="194" hidden="1" customWidth="1"/>
    <col min="8751" max="9005" width="2.875" style="194"/>
    <col min="9006" max="9006" width="0" style="194" hidden="1" customWidth="1"/>
    <col min="9007" max="9261" width="2.875" style="194"/>
    <col min="9262" max="9262" width="0" style="194" hidden="1" customWidth="1"/>
    <col min="9263" max="9517" width="2.875" style="194"/>
    <col min="9518" max="9518" width="0" style="194" hidden="1" customWidth="1"/>
    <col min="9519" max="9773" width="2.875" style="194"/>
    <col min="9774" max="9774" width="0" style="194" hidden="1" customWidth="1"/>
    <col min="9775" max="10029" width="2.875" style="194"/>
    <col min="10030" max="10030" width="0" style="194" hidden="1" customWidth="1"/>
    <col min="10031" max="10285" width="2.875" style="194"/>
    <col min="10286" max="10286" width="0" style="194" hidden="1" customWidth="1"/>
    <col min="10287" max="10541" width="2.875" style="194"/>
    <col min="10542" max="10542" width="0" style="194" hidden="1" customWidth="1"/>
    <col min="10543" max="10797" width="2.875" style="194"/>
    <col min="10798" max="10798" width="0" style="194" hidden="1" customWidth="1"/>
    <col min="10799" max="11053" width="2.875" style="194"/>
    <col min="11054" max="11054" width="0" style="194" hidden="1" customWidth="1"/>
    <col min="11055" max="11309" width="2.875" style="194"/>
    <col min="11310" max="11310" width="0" style="194" hidden="1" customWidth="1"/>
    <col min="11311" max="11565" width="2.875" style="194"/>
    <col min="11566" max="11566" width="0" style="194" hidden="1" customWidth="1"/>
    <col min="11567" max="11821" width="2.875" style="194"/>
    <col min="11822" max="11822" width="0" style="194" hidden="1" customWidth="1"/>
    <col min="11823" max="12077" width="2.875" style="194"/>
    <col min="12078" max="12078" width="0" style="194" hidden="1" customWidth="1"/>
    <col min="12079" max="12333" width="2.875" style="194"/>
    <col min="12334" max="12334" width="0" style="194" hidden="1" customWidth="1"/>
    <col min="12335" max="12589" width="2.875" style="194"/>
    <col min="12590" max="12590" width="0" style="194" hidden="1" customWidth="1"/>
    <col min="12591" max="12845" width="2.875" style="194"/>
    <col min="12846" max="12846" width="0" style="194" hidden="1" customWidth="1"/>
    <col min="12847" max="13101" width="2.875" style="194"/>
    <col min="13102" max="13102" width="0" style="194" hidden="1" customWidth="1"/>
    <col min="13103" max="13357" width="2.875" style="194"/>
    <col min="13358" max="13358" width="0" style="194" hidden="1" customWidth="1"/>
    <col min="13359" max="13613" width="2.875" style="194"/>
    <col min="13614" max="13614" width="0" style="194" hidden="1" customWidth="1"/>
    <col min="13615" max="13869" width="2.875" style="194"/>
    <col min="13870" max="13870" width="0" style="194" hidden="1" customWidth="1"/>
    <col min="13871" max="14125" width="2.875" style="194"/>
    <col min="14126" max="14126" width="0" style="194" hidden="1" customWidth="1"/>
    <col min="14127" max="14381" width="2.875" style="194"/>
    <col min="14382" max="14382" width="0" style="194" hidden="1" customWidth="1"/>
    <col min="14383" max="14637" width="2.875" style="194"/>
    <col min="14638" max="14638" width="0" style="194" hidden="1" customWidth="1"/>
    <col min="14639" max="14893" width="2.875" style="194"/>
    <col min="14894" max="14894" width="0" style="194" hidden="1" customWidth="1"/>
    <col min="14895" max="15149" width="2.875" style="194"/>
    <col min="15150" max="15150" width="0" style="194" hidden="1" customWidth="1"/>
    <col min="15151" max="15405" width="2.875" style="194"/>
    <col min="15406" max="15406" width="0" style="194" hidden="1" customWidth="1"/>
    <col min="15407" max="15661" width="2.875" style="194"/>
    <col min="15662" max="15662" width="0" style="194" hidden="1" customWidth="1"/>
    <col min="15663" max="15917" width="2.875" style="194"/>
    <col min="15918" max="15918" width="0" style="194" hidden="1" customWidth="1"/>
    <col min="15919" max="16173" width="2.875" style="194"/>
    <col min="16174" max="16174" width="0" style="194" hidden="1" customWidth="1"/>
    <col min="16175" max="16384" width="2.875" style="194"/>
  </cols>
  <sheetData>
    <row r="1" spans="1:46" ht="63.75" customHeight="1" x14ac:dyDescent="0.15">
      <c r="A1" s="1140" t="s">
        <v>1177</v>
      </c>
      <c r="B1" s="1140"/>
      <c r="C1" s="1140"/>
      <c r="D1" s="1140"/>
      <c r="E1" s="1140"/>
      <c r="F1" s="1140"/>
      <c r="G1" s="1140"/>
      <c r="H1" s="1140"/>
      <c r="I1" s="1140"/>
      <c r="J1" s="1140"/>
      <c r="K1" s="1140"/>
      <c r="L1" s="1140"/>
      <c r="M1" s="1140"/>
      <c r="N1" s="1140"/>
      <c r="O1" s="1140"/>
      <c r="P1" s="1140"/>
      <c r="Q1" s="1140"/>
      <c r="R1" s="1140"/>
      <c r="S1" s="1140"/>
      <c r="T1" s="1140"/>
      <c r="U1" s="1140"/>
      <c r="V1" s="1140"/>
      <c r="W1" s="1140"/>
      <c r="X1" s="1140"/>
      <c r="Y1" s="1140"/>
      <c r="Z1" s="1140"/>
      <c r="AA1" s="1140"/>
      <c r="AB1" s="1140"/>
      <c r="AC1" s="1140"/>
      <c r="AD1" s="1140"/>
      <c r="AT1" s="195" t="s">
        <v>1178</v>
      </c>
    </row>
    <row r="2" spans="1:46" x14ac:dyDescent="0.15">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T2" s="196" t="s">
        <v>1179</v>
      </c>
    </row>
    <row r="3" spans="1:46" x14ac:dyDescent="0.15">
      <c r="A3" s="1141" t="s">
        <v>1111</v>
      </c>
      <c r="B3" s="1141"/>
      <c r="C3" s="1141"/>
      <c r="D3" s="1141"/>
      <c r="E3" s="1141"/>
      <c r="F3" s="294"/>
      <c r="G3" s="1142" t="str">
        <f>'01.入会申込書'!M27</f>
        <v>▼選択</v>
      </c>
      <c r="H3" s="1142"/>
      <c r="I3" s="1142"/>
      <c r="J3" s="1142"/>
      <c r="K3" s="1142"/>
      <c r="L3" s="1142"/>
      <c r="M3" s="1142"/>
      <c r="N3" s="1142"/>
      <c r="O3" s="1142"/>
      <c r="P3" s="262" t="s">
        <v>1112</v>
      </c>
      <c r="Q3" s="1143" t="str">
        <f>'01.入会申込書'!AI27</f>
        <v/>
      </c>
      <c r="R3" s="1143"/>
      <c r="S3" s="262" t="s">
        <v>1123</v>
      </c>
      <c r="T3" s="1143" t="str">
        <f>'01.入会申込書'!AP27</f>
        <v/>
      </c>
      <c r="U3" s="1143"/>
      <c r="V3" s="1143"/>
      <c r="W3" s="1143"/>
      <c r="X3" s="1143"/>
      <c r="Y3" s="1143"/>
      <c r="Z3" s="262" t="s">
        <v>1114</v>
      </c>
      <c r="AA3" s="262"/>
      <c r="AB3" s="262"/>
      <c r="AC3" s="262"/>
      <c r="AD3" s="262"/>
      <c r="AT3" s="196" t="s">
        <v>126</v>
      </c>
    </row>
    <row r="4" spans="1:46" x14ac:dyDescent="0.15">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T4" s="196" t="s">
        <v>140</v>
      </c>
    </row>
    <row r="5" spans="1:46" x14ac:dyDescent="0.15">
      <c r="A5" s="1141" t="s">
        <v>1180</v>
      </c>
      <c r="B5" s="1141"/>
      <c r="C5" s="1141"/>
      <c r="D5" s="1141"/>
      <c r="E5" s="1141"/>
      <c r="F5" s="294"/>
      <c r="G5" s="1144" t="str">
        <f>'01.入会申込書'!M39</f>
        <v>　</v>
      </c>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T5" s="196" t="s">
        <v>151</v>
      </c>
    </row>
    <row r="6" spans="1:46" x14ac:dyDescent="0.15">
      <c r="A6" s="262"/>
      <c r="B6" s="262"/>
      <c r="C6" s="262"/>
      <c r="D6" s="262"/>
      <c r="E6" s="262"/>
      <c r="F6" s="262"/>
      <c r="G6" s="1144"/>
      <c r="H6" s="1144"/>
      <c r="I6" s="1144"/>
      <c r="J6" s="1144"/>
      <c r="K6" s="1144"/>
      <c r="L6" s="1144"/>
      <c r="M6" s="1144"/>
      <c r="N6" s="1144"/>
      <c r="O6" s="1144"/>
      <c r="P6" s="1144"/>
      <c r="Q6" s="1144"/>
      <c r="R6" s="1144"/>
      <c r="S6" s="1144"/>
      <c r="T6" s="1144"/>
      <c r="U6" s="1144"/>
      <c r="V6" s="1144"/>
      <c r="W6" s="1144"/>
      <c r="X6" s="1144"/>
      <c r="Y6" s="1144"/>
      <c r="Z6" s="1144"/>
      <c r="AA6" s="1144"/>
      <c r="AB6" s="1144"/>
      <c r="AC6" s="1144"/>
      <c r="AD6" s="1144"/>
      <c r="AT6" s="196" t="s">
        <v>155</v>
      </c>
    </row>
    <row r="7" spans="1:46" x14ac:dyDescent="0.15">
      <c r="A7" s="262"/>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T7" s="196" t="s">
        <v>160</v>
      </c>
    </row>
    <row r="8" spans="1:46" x14ac:dyDescent="0.15">
      <c r="A8" s="1141" t="s">
        <v>1181</v>
      </c>
      <c r="B8" s="1141"/>
      <c r="C8" s="1141"/>
      <c r="D8" s="1141"/>
      <c r="E8" s="1141"/>
      <c r="F8" s="294"/>
      <c r="G8" s="1145" t="str">
        <f>'01.入会申込書'!M35</f>
        <v/>
      </c>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T8" s="196" t="s">
        <v>166</v>
      </c>
    </row>
    <row r="9" spans="1:46" x14ac:dyDescent="0.15">
      <c r="A9" s="262"/>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T9" s="196" t="s">
        <v>169</v>
      </c>
    </row>
    <row r="10" spans="1:46" x14ac:dyDescent="0.15">
      <c r="A10" s="1146" t="s">
        <v>1182</v>
      </c>
      <c r="B10" s="1146"/>
      <c r="C10" s="1146"/>
      <c r="D10" s="1146"/>
      <c r="E10" s="1146"/>
      <c r="F10" s="295"/>
      <c r="G10" s="1145">
        <f>'01.入会申込書'!M47</f>
        <v>0</v>
      </c>
      <c r="H10" s="1145"/>
      <c r="I10" s="1145"/>
      <c r="J10" s="1145"/>
      <c r="K10" s="1145"/>
      <c r="L10" s="1145"/>
      <c r="M10" s="1145"/>
      <c r="N10" s="1145"/>
      <c r="O10" s="1145"/>
      <c r="P10" s="1145"/>
      <c r="Q10" s="1145"/>
      <c r="R10" s="1145"/>
      <c r="S10" s="1145"/>
      <c r="T10" s="1145"/>
      <c r="U10" s="1145"/>
      <c r="V10" s="1145"/>
      <c r="W10" s="1145"/>
      <c r="X10" s="1145"/>
      <c r="Y10" s="262"/>
      <c r="Z10" s="262"/>
      <c r="AA10" s="262"/>
      <c r="AB10" s="262"/>
      <c r="AC10" s="262"/>
      <c r="AD10" s="262"/>
      <c r="AT10" s="196" t="s">
        <v>175</v>
      </c>
    </row>
    <row r="11" spans="1:46" x14ac:dyDescent="0.15">
      <c r="A11" s="262"/>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T11" s="196" t="s">
        <v>181</v>
      </c>
    </row>
    <row r="12" spans="1:46" ht="39.75" customHeight="1" x14ac:dyDescent="0.15">
      <c r="A12" s="1139" t="s">
        <v>1183</v>
      </c>
      <c r="B12" s="1139"/>
      <c r="C12" s="1139"/>
      <c r="D12" s="1139"/>
      <c r="E12" s="1139"/>
      <c r="F12" s="1139"/>
      <c r="G12" s="1139"/>
      <c r="H12" s="1139"/>
      <c r="I12" s="1139"/>
      <c r="J12" s="1139"/>
      <c r="K12" s="1139"/>
      <c r="L12" s="1139"/>
      <c r="M12" s="1139"/>
      <c r="N12" s="1139"/>
      <c r="O12" s="1139"/>
      <c r="P12" s="1139"/>
      <c r="Q12" s="1139"/>
      <c r="R12" s="1139"/>
      <c r="S12" s="1139"/>
      <c r="T12" s="1139"/>
      <c r="U12" s="1139"/>
      <c r="V12" s="1139"/>
      <c r="W12" s="1139"/>
      <c r="X12" s="1139"/>
      <c r="Y12" s="1139"/>
      <c r="Z12" s="1139"/>
      <c r="AA12" s="1139"/>
      <c r="AB12" s="1139"/>
      <c r="AC12" s="1139"/>
      <c r="AD12" s="1139"/>
      <c r="AT12" s="196" t="s">
        <v>184</v>
      </c>
    </row>
    <row r="13" spans="1:46" x14ac:dyDescent="0.15">
      <c r="A13" s="296"/>
      <c r="B13" s="296"/>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T13" s="196" t="s">
        <v>186</v>
      </c>
    </row>
    <row r="14" spans="1:46" x14ac:dyDescent="0.15">
      <c r="A14" s="262"/>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T14" s="196" t="s">
        <v>196</v>
      </c>
    </row>
    <row r="15" spans="1:46" x14ac:dyDescent="0.15">
      <c r="A15" s="262" t="s">
        <v>1184</v>
      </c>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T15" s="196" t="s">
        <v>199</v>
      </c>
    </row>
    <row r="16" spans="1:46" ht="60" customHeight="1" x14ac:dyDescent="0.15">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T16" s="196" t="s">
        <v>234</v>
      </c>
    </row>
    <row r="17" spans="1:46" x14ac:dyDescent="0.15">
      <c r="A17" s="262"/>
      <c r="B17" s="262"/>
      <c r="C17" s="262"/>
      <c r="D17" s="1141" t="s">
        <v>1180</v>
      </c>
      <c r="E17" s="1141"/>
      <c r="F17" s="1141"/>
      <c r="G17" s="1141"/>
      <c r="H17" s="1141"/>
      <c r="I17" s="262"/>
      <c r="J17" s="1147"/>
      <c r="K17" s="1147"/>
      <c r="L17" s="1147"/>
      <c r="M17" s="1147"/>
      <c r="N17" s="1147"/>
      <c r="O17" s="1147"/>
      <c r="P17" s="1147"/>
      <c r="Q17" s="1147"/>
      <c r="R17" s="1147"/>
      <c r="S17" s="1147"/>
      <c r="T17" s="1147"/>
      <c r="U17" s="1147"/>
      <c r="V17" s="1147"/>
      <c r="W17" s="1147"/>
      <c r="X17" s="1147"/>
      <c r="Y17" s="1147"/>
      <c r="Z17" s="1147"/>
      <c r="AA17" s="1147"/>
      <c r="AB17" s="1147"/>
      <c r="AC17" s="1147"/>
      <c r="AD17" s="1147"/>
      <c r="AT17" s="196" t="s">
        <v>207</v>
      </c>
    </row>
    <row r="18" spans="1:46" x14ac:dyDescent="0.15">
      <c r="A18" s="262"/>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T18" s="196" t="s">
        <v>1185</v>
      </c>
    </row>
    <row r="19" spans="1:46" x14ac:dyDescent="0.15">
      <c r="A19" s="262"/>
      <c r="B19" s="262"/>
      <c r="C19" s="262"/>
      <c r="D19" s="1141" t="s">
        <v>1181</v>
      </c>
      <c r="E19" s="1141"/>
      <c r="F19" s="1141"/>
      <c r="G19" s="1141"/>
      <c r="H19" s="1141"/>
      <c r="I19" s="262"/>
      <c r="J19" s="1147"/>
      <c r="K19" s="1147"/>
      <c r="L19" s="1147"/>
      <c r="M19" s="1147"/>
      <c r="N19" s="1147"/>
      <c r="O19" s="1147"/>
      <c r="P19" s="1147"/>
      <c r="Q19" s="1147"/>
      <c r="R19" s="1147"/>
      <c r="S19" s="1147"/>
      <c r="T19" s="1147"/>
      <c r="U19" s="1147"/>
      <c r="V19" s="1147"/>
      <c r="W19" s="1147"/>
      <c r="X19" s="1147"/>
      <c r="Y19" s="1147"/>
      <c r="Z19" s="1147"/>
      <c r="AA19" s="1147"/>
      <c r="AB19" s="1147"/>
      <c r="AC19" s="1147"/>
      <c r="AD19" s="1147"/>
      <c r="AT19" s="196" t="s">
        <v>237</v>
      </c>
    </row>
    <row r="20" spans="1:46" x14ac:dyDescent="0.15">
      <c r="A20" s="262"/>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T20" s="196" t="s">
        <v>221</v>
      </c>
    </row>
    <row r="21" spans="1:46" x14ac:dyDescent="0.15">
      <c r="A21" s="1141" t="s">
        <v>1186</v>
      </c>
      <c r="B21" s="1141"/>
      <c r="C21" s="1141"/>
      <c r="D21" s="1141" t="s">
        <v>1187</v>
      </c>
      <c r="E21" s="1141"/>
      <c r="F21" s="1141"/>
      <c r="G21" s="1141"/>
      <c r="H21" s="1141"/>
      <c r="I21" s="262"/>
      <c r="J21" s="1148"/>
      <c r="K21" s="1148"/>
      <c r="L21" s="1148"/>
      <c r="M21" s="1148"/>
      <c r="N21" s="1148"/>
      <c r="O21" s="1148"/>
      <c r="P21" s="1148"/>
      <c r="Q21" s="1148"/>
      <c r="R21" s="1148"/>
      <c r="S21" s="1148"/>
      <c r="T21" s="1148"/>
      <c r="U21" s="1148"/>
      <c r="V21" s="1148"/>
      <c r="W21" s="1148"/>
      <c r="X21" s="1148"/>
      <c r="Y21" s="262"/>
      <c r="Z21" s="262"/>
      <c r="AA21" s="262"/>
      <c r="AB21" s="262"/>
      <c r="AC21" s="262"/>
      <c r="AD21" s="262"/>
      <c r="AT21" s="196" t="s">
        <v>224</v>
      </c>
    </row>
    <row r="22" spans="1:46" x14ac:dyDescent="0.15">
      <c r="A22" s="262"/>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T22" s="196" t="s">
        <v>241</v>
      </c>
    </row>
    <row r="23" spans="1:46" x14ac:dyDescent="0.15">
      <c r="A23" s="262"/>
      <c r="B23" s="262"/>
      <c r="C23" s="262"/>
      <c r="D23" s="1141" t="s">
        <v>1188</v>
      </c>
      <c r="E23" s="1141"/>
      <c r="F23" s="1141"/>
      <c r="G23" s="1141"/>
      <c r="H23" s="1141"/>
      <c r="I23" s="262"/>
      <c r="J23" s="1149"/>
      <c r="K23" s="1149"/>
      <c r="L23" s="1149"/>
      <c r="M23" s="1149"/>
      <c r="N23" s="262" t="s">
        <v>1112</v>
      </c>
      <c r="O23" s="1149"/>
      <c r="P23" s="1149"/>
      <c r="Q23" s="262" t="s">
        <v>1123</v>
      </c>
      <c r="R23" s="1149"/>
      <c r="S23" s="1149"/>
      <c r="T23" s="1149"/>
      <c r="U23" s="1149"/>
      <c r="V23" s="262"/>
      <c r="W23" s="262"/>
      <c r="X23" s="262"/>
      <c r="Y23" s="262"/>
      <c r="Z23" s="262"/>
      <c r="AA23" s="262"/>
      <c r="AB23" s="262"/>
      <c r="AC23" s="262"/>
      <c r="AD23" s="262"/>
      <c r="AT23" s="196" t="s">
        <v>247</v>
      </c>
    </row>
    <row r="24" spans="1:46" x14ac:dyDescent="0.15">
      <c r="A24" s="262"/>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T24" s="196" t="s">
        <v>250</v>
      </c>
    </row>
    <row r="25" spans="1:46" x14ac:dyDescent="0.15">
      <c r="A25" s="262"/>
      <c r="B25" s="262"/>
      <c r="C25" s="262"/>
      <c r="D25" s="1141" t="s">
        <v>1111</v>
      </c>
      <c r="E25" s="1141"/>
      <c r="F25" s="1141"/>
      <c r="G25" s="1141"/>
      <c r="H25" s="1141"/>
      <c r="I25" s="262"/>
      <c r="J25" s="831" t="s">
        <v>1178</v>
      </c>
      <c r="K25" s="831"/>
      <c r="L25" s="831"/>
      <c r="M25" s="831"/>
      <c r="N25" s="831"/>
      <c r="O25" s="831"/>
      <c r="P25" s="262" t="s">
        <v>1112</v>
      </c>
      <c r="Q25" s="1150"/>
      <c r="R25" s="1150"/>
      <c r="S25" s="262" t="s">
        <v>1123</v>
      </c>
      <c r="T25" s="1149"/>
      <c r="U25" s="1149"/>
      <c r="V25" s="1149"/>
      <c r="W25" s="1149"/>
      <c r="X25" s="262" t="s">
        <v>1189</v>
      </c>
      <c r="Y25" s="262"/>
      <c r="Z25" s="262"/>
      <c r="AA25" s="262"/>
      <c r="AB25" s="262"/>
      <c r="AC25" s="262"/>
      <c r="AD25" s="262"/>
      <c r="AT25" s="196" t="s">
        <v>256</v>
      </c>
    </row>
    <row r="26" spans="1:46" x14ac:dyDescent="0.15">
      <c r="A26" s="262"/>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T26" s="196" t="s">
        <v>259</v>
      </c>
    </row>
    <row r="27" spans="1:46" x14ac:dyDescent="0.15">
      <c r="A27" s="262"/>
      <c r="B27" s="262"/>
      <c r="C27" s="262"/>
      <c r="D27" s="1141" t="s">
        <v>1190</v>
      </c>
      <c r="E27" s="1141"/>
      <c r="F27" s="1141"/>
      <c r="G27" s="1141"/>
      <c r="H27" s="1141"/>
      <c r="I27" s="262"/>
      <c r="J27" s="1152"/>
      <c r="K27" s="1152"/>
      <c r="L27" s="1152"/>
      <c r="M27" s="1152"/>
      <c r="N27" s="1152"/>
      <c r="O27" s="1152"/>
      <c r="P27" s="1152"/>
      <c r="Q27" s="262" t="s">
        <v>1191</v>
      </c>
      <c r="R27" s="262"/>
      <c r="S27" s="262"/>
      <c r="T27" s="262"/>
      <c r="U27" s="262"/>
      <c r="V27" s="262"/>
      <c r="W27" s="262"/>
      <c r="X27" s="262"/>
      <c r="Y27" s="262"/>
      <c r="Z27" s="262"/>
      <c r="AA27" s="262"/>
      <c r="AB27" s="262"/>
      <c r="AC27" s="262"/>
      <c r="AD27" s="262"/>
      <c r="AT27" s="196" t="s">
        <v>264</v>
      </c>
    </row>
    <row r="28" spans="1:46" x14ac:dyDescent="0.15">
      <c r="A28" s="262"/>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T28" s="196" t="s">
        <v>262</v>
      </c>
    </row>
    <row r="29" spans="1:46" x14ac:dyDescent="0.15">
      <c r="A29" s="262"/>
      <c r="B29" s="262"/>
      <c r="C29" s="262"/>
      <c r="D29" s="1141" t="s">
        <v>1192</v>
      </c>
      <c r="E29" s="1141"/>
      <c r="F29" s="1141"/>
      <c r="G29" s="1141"/>
      <c r="H29" s="1141"/>
      <c r="I29" s="262"/>
      <c r="J29" s="1152"/>
      <c r="K29" s="1152"/>
      <c r="L29" s="1152"/>
      <c r="M29" s="1152"/>
      <c r="N29" s="1152"/>
      <c r="O29" s="1152"/>
      <c r="P29" s="1152"/>
      <c r="Q29" s="1152"/>
      <c r="R29" s="1152"/>
      <c r="S29" s="1152"/>
      <c r="T29" s="1152"/>
      <c r="U29" s="1152"/>
      <c r="V29" s="1152"/>
      <c r="W29" s="1152"/>
      <c r="X29" s="1152"/>
      <c r="Y29" s="1152"/>
      <c r="Z29" s="1152"/>
      <c r="AA29" s="1152"/>
      <c r="AB29" s="1152"/>
      <c r="AC29" s="1152"/>
      <c r="AD29" s="1152"/>
      <c r="AT29" s="196" t="s">
        <v>268</v>
      </c>
    </row>
    <row r="30" spans="1:46" ht="29.25" customHeight="1" x14ac:dyDescent="0.15">
      <c r="A30" s="262"/>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T30" s="196" t="s">
        <v>271</v>
      </c>
    </row>
    <row r="31" spans="1:46" x14ac:dyDescent="0.15">
      <c r="A31" s="262"/>
      <c r="B31" s="262"/>
      <c r="C31" s="262"/>
      <c r="D31" s="262"/>
      <c r="E31" s="262"/>
      <c r="F31" s="262"/>
      <c r="G31" s="1141" t="s">
        <v>1193</v>
      </c>
      <c r="H31" s="1141"/>
      <c r="I31" s="1141"/>
      <c r="J31" s="1141"/>
      <c r="K31" s="1141"/>
      <c r="L31" s="1141"/>
      <c r="M31" s="1141"/>
      <c r="N31" s="1141"/>
      <c r="O31" s="1141"/>
      <c r="P31" s="1141"/>
      <c r="Q31" s="1141"/>
      <c r="R31" s="1141"/>
      <c r="S31" s="1141"/>
      <c r="T31" s="1141"/>
      <c r="U31" s="1141"/>
      <c r="V31" s="1141"/>
      <c r="W31" s="1141"/>
      <c r="X31" s="1141"/>
      <c r="Y31" s="262"/>
      <c r="Z31" s="262" t="s">
        <v>1194</v>
      </c>
      <c r="AA31" s="262"/>
      <c r="AB31" s="262"/>
      <c r="AC31" s="262"/>
      <c r="AD31" s="262"/>
      <c r="AT31" s="196" t="s">
        <v>275</v>
      </c>
    </row>
    <row r="32" spans="1:46" x14ac:dyDescent="0.15">
      <c r="A32" s="262"/>
      <c r="B32" s="262"/>
      <c r="C32" s="262"/>
      <c r="D32" s="262"/>
      <c r="E32" s="262"/>
      <c r="F32" s="262"/>
      <c r="G32" s="1141" t="s">
        <v>1195</v>
      </c>
      <c r="H32" s="1141"/>
      <c r="I32" s="1141"/>
      <c r="J32" s="1141"/>
      <c r="K32" s="1141"/>
      <c r="L32" s="1141"/>
      <c r="M32" s="1141"/>
      <c r="N32" s="1141"/>
      <c r="O32" s="1141"/>
      <c r="P32" s="1141"/>
      <c r="Q32" s="1141"/>
      <c r="R32" s="1141"/>
      <c r="S32" s="1141"/>
      <c r="T32" s="1141"/>
      <c r="U32" s="1141"/>
      <c r="V32" s="1141"/>
      <c r="W32" s="1141"/>
      <c r="X32" s="1141"/>
      <c r="Y32" s="262"/>
      <c r="Z32" s="262" t="s">
        <v>1194</v>
      </c>
      <c r="AA32" s="262"/>
      <c r="AB32" s="262"/>
      <c r="AC32" s="262"/>
      <c r="AD32" s="262"/>
      <c r="AT32" s="196" t="s">
        <v>278</v>
      </c>
    </row>
    <row r="33" spans="1:46" x14ac:dyDescent="0.15">
      <c r="A33" s="262"/>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T33" s="196" t="s">
        <v>281</v>
      </c>
    </row>
    <row r="34" spans="1:46" x14ac:dyDescent="0.15">
      <c r="A34" s="262"/>
      <c r="B34" s="262"/>
      <c r="C34" s="262"/>
      <c r="D34" s="262"/>
      <c r="E34" s="262"/>
      <c r="F34" s="262"/>
      <c r="G34" s="262"/>
      <c r="H34" s="262"/>
      <c r="I34" s="262"/>
      <c r="J34" s="262"/>
      <c r="K34" s="262"/>
      <c r="L34" s="262"/>
      <c r="M34" s="262"/>
      <c r="N34" s="262"/>
      <c r="O34" s="262"/>
      <c r="P34" s="262"/>
      <c r="Q34" s="262"/>
      <c r="R34" s="262"/>
      <c r="S34" s="262"/>
      <c r="T34" s="262"/>
      <c r="U34" s="262"/>
      <c r="V34" s="1151" t="str">
        <f ca="1">"令和"&amp;YEAR(TODAY())-2018&amp;"年"&amp;MONTH(TODAY())&amp;"月"&amp;DAY(TODAY())&amp;"日"</f>
        <v>令和6年3月25日</v>
      </c>
      <c r="W34" s="1151"/>
      <c r="X34" s="1151"/>
      <c r="Y34" s="1151"/>
      <c r="Z34" s="1151"/>
      <c r="AA34" s="1151"/>
      <c r="AB34" s="1151"/>
      <c r="AC34" s="1151"/>
      <c r="AD34" s="262"/>
      <c r="AT34" s="196" t="s">
        <v>285</v>
      </c>
    </row>
    <row r="35" spans="1:46" x14ac:dyDescent="0.15">
      <c r="A35" s="262"/>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T35" s="196" t="s">
        <v>288</v>
      </c>
    </row>
    <row r="36" spans="1:46" x14ac:dyDescent="0.15">
      <c r="A36" s="262"/>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T36" s="196" t="s">
        <v>305</v>
      </c>
    </row>
    <row r="37" spans="1:46" x14ac:dyDescent="0.15">
      <c r="A37" s="262"/>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T37" s="196" t="s">
        <v>291</v>
      </c>
    </row>
    <row r="38" spans="1:46" x14ac:dyDescent="0.15">
      <c r="A38" s="262"/>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T38" s="196" t="s">
        <v>303</v>
      </c>
    </row>
    <row r="39" spans="1:46" x14ac:dyDescent="0.15">
      <c r="A39" s="262"/>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T39" s="196" t="s">
        <v>307</v>
      </c>
    </row>
    <row r="40" spans="1:46" x14ac:dyDescent="0.15">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T40" s="196" t="s">
        <v>312</v>
      </c>
    </row>
    <row r="41" spans="1:46" x14ac:dyDescent="0.15">
      <c r="A41" s="262"/>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T41" s="196" t="s">
        <v>315</v>
      </c>
    </row>
    <row r="42" spans="1:46" x14ac:dyDescent="0.15">
      <c r="A42" s="262"/>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T42" s="196" t="s">
        <v>318</v>
      </c>
    </row>
    <row r="43" spans="1:46" x14ac:dyDescent="0.15">
      <c r="A43" s="262"/>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T43" s="196" t="s">
        <v>328</v>
      </c>
    </row>
    <row r="44" spans="1:46" x14ac:dyDescent="0.15">
      <c r="A44" s="262"/>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T44" s="196" t="s">
        <v>331</v>
      </c>
    </row>
    <row r="45" spans="1:46" x14ac:dyDescent="0.15">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T45" s="196" t="s">
        <v>334</v>
      </c>
    </row>
    <row r="46" spans="1:46" x14ac:dyDescent="0.15">
      <c r="A46" s="262"/>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T46" s="196" t="s">
        <v>1196</v>
      </c>
    </row>
    <row r="47" spans="1:46" x14ac:dyDescent="0.15">
      <c r="A47" s="262"/>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T47" s="196" t="s">
        <v>342</v>
      </c>
    </row>
    <row r="48" spans="1:46" x14ac:dyDescent="0.15">
      <c r="A48" s="262"/>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T48" s="196" t="s">
        <v>345</v>
      </c>
    </row>
    <row r="49" spans="1:30" x14ac:dyDescent="0.15">
      <c r="A49" s="262"/>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row>
    <row r="50" spans="1:30" x14ac:dyDescent="0.15">
      <c r="A50" s="262"/>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row>
    <row r="51" spans="1:30" x14ac:dyDescent="0.15">
      <c r="A51" s="262"/>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row>
    <row r="52" spans="1:30" x14ac:dyDescent="0.15">
      <c r="A52" s="262"/>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row>
    <row r="53" spans="1:30" x14ac:dyDescent="0.15">
      <c r="A53" s="262"/>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row>
    <row r="54" spans="1:30" x14ac:dyDescent="0.15">
      <c r="A54" s="262"/>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row>
    <row r="55" spans="1:30" x14ac:dyDescent="0.15">
      <c r="A55" s="262"/>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row>
    <row r="56" spans="1:30" x14ac:dyDescent="0.15">
      <c r="A56" s="262"/>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row>
    <row r="57" spans="1:30" x14ac:dyDescent="0.15">
      <c r="A57" s="262"/>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row>
    <row r="58" spans="1:30" x14ac:dyDescent="0.15">
      <c r="A58" s="262"/>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row>
    <row r="59" spans="1:30" x14ac:dyDescent="0.15">
      <c r="A59" s="262"/>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row>
    <row r="60" spans="1:30" x14ac:dyDescent="0.15">
      <c r="A60" s="262"/>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row>
    <row r="61" spans="1:30" x14ac:dyDescent="0.15">
      <c r="A61" s="262"/>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row>
    <row r="62" spans="1:30" x14ac:dyDescent="0.15">
      <c r="A62" s="262"/>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row>
    <row r="63" spans="1:30" x14ac:dyDescent="0.15">
      <c r="A63" s="262"/>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row>
    <row r="64" spans="1:30" x14ac:dyDescent="0.15">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row>
    <row r="65" spans="1:46" x14ac:dyDescent="0.15">
      <c r="A65" s="262"/>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row>
    <row r="66" spans="1:46" x14ac:dyDescent="0.15">
      <c r="A66" s="262"/>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row>
    <row r="67" spans="1:46" x14ac:dyDescent="0.15">
      <c r="A67" s="262"/>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row>
    <row r="68" spans="1:46" x14ac:dyDescent="0.15">
      <c r="A68" s="262"/>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row>
    <row r="69" spans="1:46" x14ac:dyDescent="0.15">
      <c r="A69" s="262"/>
      <c r="B69" s="262"/>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row>
    <row r="70" spans="1:46" x14ac:dyDescent="0.15">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row>
    <row r="71" spans="1:46" x14ac:dyDescent="0.15">
      <c r="A71" s="262"/>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row>
    <row r="72" spans="1:46" x14ac:dyDescent="0.15">
      <c r="A72" s="262"/>
      <c r="B72" s="262"/>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row>
    <row r="73" spans="1:46" x14ac:dyDescent="0.15">
      <c r="A73" s="262"/>
      <c r="B73" s="262"/>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row>
    <row r="74" spans="1:46" x14ac:dyDescent="0.15">
      <c r="A74" s="262"/>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T74" s="198"/>
    </row>
    <row r="75" spans="1:46" x14ac:dyDescent="0.15">
      <c r="A75" s="262"/>
      <c r="B75" s="262"/>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T75" s="198"/>
    </row>
    <row r="76" spans="1:46" x14ac:dyDescent="0.15">
      <c r="A76" s="262"/>
      <c r="B76" s="262"/>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row>
    <row r="77" spans="1:46" x14ac:dyDescent="0.15">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row>
    <row r="78" spans="1:46" x14ac:dyDescent="0.15">
      <c r="A78" s="262"/>
      <c r="B78" s="262"/>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row>
    <row r="79" spans="1:46" x14ac:dyDescent="0.15">
      <c r="A79" s="262"/>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row>
    <row r="80" spans="1:46" x14ac:dyDescent="0.15">
      <c r="A80" s="262"/>
      <c r="B80" s="262"/>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row>
    <row r="81" spans="1:30" x14ac:dyDescent="0.15">
      <c r="A81" s="262"/>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row>
    <row r="82" spans="1:30" x14ac:dyDescent="0.15">
      <c r="A82" s="262"/>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row>
    <row r="83" spans="1:30" x14ac:dyDescent="0.15">
      <c r="A83" s="262"/>
      <c r="B83" s="262"/>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row>
    <row r="84" spans="1:30" x14ac:dyDescent="0.15">
      <c r="A84" s="262"/>
      <c r="B84" s="262"/>
      <c r="C84" s="262"/>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row>
    <row r="85" spans="1:30" x14ac:dyDescent="0.15">
      <c r="A85" s="262"/>
      <c r="B85" s="262"/>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row>
    <row r="86" spans="1:30" x14ac:dyDescent="0.15">
      <c r="A86" s="262"/>
      <c r="B86" s="262"/>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row>
    <row r="87" spans="1:30" x14ac:dyDescent="0.15">
      <c r="A87" s="262"/>
      <c r="B87" s="262"/>
      <c r="C87" s="262"/>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row>
    <row r="88" spans="1:30" x14ac:dyDescent="0.15">
      <c r="A88" s="262"/>
      <c r="B88" s="262"/>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row>
    <row r="89" spans="1:30" x14ac:dyDescent="0.15">
      <c r="A89" s="262"/>
      <c r="B89" s="262"/>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row>
    <row r="90" spans="1:30" x14ac:dyDescent="0.15">
      <c r="A90" s="262"/>
      <c r="B90" s="262"/>
      <c r="C90" s="262"/>
      <c r="D90" s="262"/>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row>
    <row r="91" spans="1:30" x14ac:dyDescent="0.15">
      <c r="A91" s="262"/>
      <c r="B91" s="262"/>
      <c r="C91" s="262"/>
      <c r="D91" s="262"/>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row>
    <row r="92" spans="1:30" x14ac:dyDescent="0.15">
      <c r="A92" s="262"/>
      <c r="B92" s="262"/>
      <c r="C92" s="262"/>
      <c r="D92" s="262"/>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row>
    <row r="93" spans="1:30" x14ac:dyDescent="0.15">
      <c r="A93" s="262"/>
      <c r="B93" s="262"/>
      <c r="C93" s="262"/>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row>
    <row r="94" spans="1:30" x14ac:dyDescent="0.15">
      <c r="A94" s="262"/>
      <c r="B94" s="262"/>
      <c r="C94" s="262"/>
      <c r="D94" s="262"/>
      <c r="E94" s="262"/>
      <c r="F94" s="262"/>
      <c r="G94" s="262"/>
      <c r="H94" s="262"/>
      <c r="I94" s="262"/>
      <c r="J94" s="262"/>
      <c r="K94" s="262"/>
      <c r="L94" s="262"/>
      <c r="M94" s="262"/>
      <c r="N94" s="262"/>
      <c r="O94" s="262"/>
      <c r="P94" s="262"/>
      <c r="Q94" s="262"/>
      <c r="R94" s="262"/>
      <c r="S94" s="262"/>
      <c r="T94" s="262"/>
      <c r="U94" s="262"/>
      <c r="V94" s="262"/>
      <c r="W94" s="262"/>
      <c r="X94" s="262"/>
      <c r="Y94" s="262"/>
      <c r="Z94" s="262"/>
      <c r="AA94" s="262"/>
      <c r="AB94" s="262"/>
      <c r="AC94" s="262"/>
      <c r="AD94" s="262"/>
    </row>
    <row r="95" spans="1:30" x14ac:dyDescent="0.15">
      <c r="A95" s="262"/>
      <c r="B95" s="262"/>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row>
    <row r="96" spans="1:30" x14ac:dyDescent="0.15">
      <c r="A96" s="262"/>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row>
    <row r="97" spans="1:30" x14ac:dyDescent="0.15">
      <c r="A97" s="262"/>
      <c r="B97" s="262"/>
      <c r="C97" s="262"/>
      <c r="D97" s="262"/>
      <c r="E97" s="262"/>
      <c r="F97" s="262"/>
      <c r="G97" s="262"/>
      <c r="H97" s="262"/>
      <c r="I97" s="262"/>
      <c r="J97" s="262"/>
      <c r="K97" s="262"/>
      <c r="L97" s="262"/>
      <c r="M97" s="262"/>
      <c r="N97" s="262"/>
      <c r="O97" s="262"/>
      <c r="P97" s="262"/>
      <c r="Q97" s="262"/>
      <c r="R97" s="262"/>
      <c r="S97" s="262"/>
      <c r="T97" s="262"/>
      <c r="U97" s="262"/>
      <c r="V97" s="262"/>
      <c r="W97" s="262"/>
      <c r="X97" s="262"/>
      <c r="Y97" s="262"/>
      <c r="Z97" s="262"/>
      <c r="AA97" s="262"/>
      <c r="AB97" s="262"/>
      <c r="AC97" s="262"/>
      <c r="AD97" s="262"/>
    </row>
    <row r="98" spans="1:30" x14ac:dyDescent="0.15">
      <c r="A98" s="262"/>
      <c r="B98" s="262"/>
      <c r="C98" s="262"/>
      <c r="D98" s="262"/>
      <c r="E98" s="262"/>
      <c r="F98" s="262"/>
      <c r="G98" s="262"/>
      <c r="H98" s="262"/>
      <c r="I98" s="262"/>
      <c r="J98" s="262"/>
      <c r="K98" s="262"/>
      <c r="L98" s="262"/>
      <c r="M98" s="262"/>
      <c r="N98" s="262"/>
      <c r="O98" s="262"/>
      <c r="P98" s="262"/>
      <c r="Q98" s="262"/>
      <c r="R98" s="262"/>
      <c r="S98" s="262"/>
      <c r="T98" s="262"/>
      <c r="U98" s="262"/>
      <c r="V98" s="262"/>
      <c r="W98" s="262"/>
      <c r="X98" s="262"/>
      <c r="Y98" s="262"/>
      <c r="Z98" s="262"/>
      <c r="AA98" s="262"/>
      <c r="AB98" s="262"/>
      <c r="AC98" s="262"/>
      <c r="AD98" s="262"/>
    </row>
    <row r="99" spans="1:30" x14ac:dyDescent="0.15">
      <c r="A99" s="262"/>
      <c r="B99" s="262"/>
      <c r="C99" s="262"/>
      <c r="D99" s="262"/>
      <c r="E99" s="262"/>
      <c r="F99" s="262"/>
      <c r="G99" s="262"/>
      <c r="H99" s="262"/>
      <c r="I99" s="262"/>
      <c r="J99" s="262"/>
      <c r="K99" s="262"/>
      <c r="L99" s="262"/>
      <c r="M99" s="262"/>
      <c r="N99" s="262"/>
      <c r="O99" s="262"/>
      <c r="P99" s="262"/>
      <c r="Q99" s="262"/>
      <c r="R99" s="262"/>
      <c r="S99" s="262"/>
      <c r="T99" s="262"/>
      <c r="U99" s="262"/>
      <c r="V99" s="262"/>
      <c r="W99" s="262"/>
      <c r="X99" s="262"/>
      <c r="Y99" s="262"/>
      <c r="Z99" s="262"/>
      <c r="AA99" s="262"/>
      <c r="AB99" s="262"/>
      <c r="AC99" s="262"/>
      <c r="AD99" s="262"/>
    </row>
    <row r="100" spans="1:30" x14ac:dyDescent="0.15">
      <c r="A100" s="262"/>
      <c r="B100" s="262"/>
      <c r="C100" s="262"/>
      <c r="D100" s="262"/>
      <c r="E100" s="262"/>
      <c r="F100" s="262"/>
      <c r="G100" s="262"/>
      <c r="H100" s="262"/>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row>
    <row r="101" spans="1:30" x14ac:dyDescent="0.15">
      <c r="A101" s="262"/>
      <c r="B101" s="262"/>
      <c r="C101" s="262"/>
      <c r="D101" s="262"/>
      <c r="E101" s="262"/>
      <c r="F101" s="262"/>
      <c r="G101" s="262"/>
      <c r="H101" s="262"/>
      <c r="I101" s="262"/>
      <c r="J101" s="262"/>
      <c r="K101" s="262"/>
      <c r="L101" s="262"/>
      <c r="M101" s="262"/>
      <c r="N101" s="262"/>
      <c r="O101" s="262"/>
      <c r="P101" s="262"/>
      <c r="Q101" s="262"/>
      <c r="R101" s="262"/>
      <c r="S101" s="262"/>
      <c r="T101" s="262"/>
      <c r="U101" s="262"/>
      <c r="V101" s="262"/>
      <c r="W101" s="262"/>
      <c r="X101" s="262"/>
      <c r="Y101" s="262"/>
      <c r="Z101" s="262"/>
      <c r="AA101" s="262"/>
      <c r="AB101" s="262"/>
      <c r="AC101" s="262"/>
      <c r="AD101" s="262"/>
    </row>
    <row r="102" spans="1:30" x14ac:dyDescent="0.15">
      <c r="A102" s="262"/>
      <c r="B102" s="262"/>
      <c r="C102" s="262"/>
      <c r="D102" s="262"/>
      <c r="E102" s="262"/>
      <c r="F102" s="262"/>
      <c r="G102" s="262"/>
      <c r="H102" s="262"/>
      <c r="I102" s="262"/>
      <c r="J102" s="262"/>
      <c r="K102" s="262"/>
      <c r="L102" s="262"/>
      <c r="M102" s="262"/>
      <c r="N102" s="262"/>
      <c r="O102" s="262"/>
      <c r="P102" s="262"/>
      <c r="Q102" s="262"/>
      <c r="R102" s="262"/>
      <c r="S102" s="262"/>
      <c r="T102" s="262"/>
      <c r="U102" s="262"/>
      <c r="V102" s="262"/>
      <c r="W102" s="262"/>
      <c r="X102" s="262"/>
      <c r="Y102" s="262"/>
      <c r="Z102" s="262"/>
      <c r="AA102" s="262"/>
      <c r="AB102" s="262"/>
      <c r="AC102" s="262"/>
      <c r="AD102" s="262"/>
    </row>
    <row r="103" spans="1:30" x14ac:dyDescent="0.15">
      <c r="A103" s="262"/>
      <c r="B103" s="262"/>
      <c r="C103" s="262"/>
      <c r="D103" s="262"/>
      <c r="E103" s="262"/>
      <c r="F103" s="262"/>
      <c r="G103" s="262"/>
      <c r="H103" s="262"/>
      <c r="I103" s="262"/>
      <c r="J103" s="262"/>
      <c r="K103" s="262"/>
      <c r="L103" s="262"/>
      <c r="M103" s="262"/>
      <c r="N103" s="262"/>
      <c r="O103" s="262"/>
      <c r="P103" s="262"/>
      <c r="Q103" s="262"/>
      <c r="R103" s="262"/>
      <c r="S103" s="262"/>
      <c r="T103" s="262"/>
      <c r="U103" s="262"/>
      <c r="V103" s="262"/>
      <c r="W103" s="262"/>
      <c r="X103" s="262"/>
      <c r="Y103" s="262"/>
      <c r="Z103" s="262"/>
      <c r="AA103" s="262"/>
      <c r="AB103" s="262"/>
      <c r="AC103" s="262"/>
      <c r="AD103" s="262"/>
    </row>
    <row r="104" spans="1:30" x14ac:dyDescent="0.15">
      <c r="A104" s="262"/>
      <c r="B104" s="262"/>
      <c r="C104" s="262"/>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row>
    <row r="105" spans="1:30" x14ac:dyDescent="0.15">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row>
    <row r="106" spans="1:30"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row>
    <row r="107" spans="1:30" x14ac:dyDescent="0.15">
      <c r="A107" s="262"/>
      <c r="B107" s="262"/>
      <c r="C107" s="262"/>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262"/>
      <c r="AD107" s="262"/>
    </row>
    <row r="108" spans="1:30" x14ac:dyDescent="0.15">
      <c r="A108" s="262"/>
      <c r="B108" s="262"/>
      <c r="C108" s="262"/>
      <c r="D108" s="262"/>
      <c r="E108" s="262"/>
      <c r="F108" s="262"/>
      <c r="G108" s="262"/>
      <c r="H108" s="262"/>
      <c r="I108" s="262"/>
      <c r="J108" s="262"/>
      <c r="K108" s="262"/>
      <c r="L108" s="262"/>
      <c r="M108" s="262"/>
      <c r="N108" s="262"/>
      <c r="O108" s="262"/>
      <c r="P108" s="262"/>
      <c r="Q108" s="262"/>
      <c r="R108" s="262"/>
      <c r="S108" s="262"/>
      <c r="T108" s="262"/>
      <c r="U108" s="262"/>
      <c r="V108" s="262"/>
      <c r="W108" s="262"/>
      <c r="X108" s="262"/>
      <c r="Y108" s="262"/>
      <c r="Z108" s="262"/>
      <c r="AA108" s="262"/>
      <c r="AB108" s="262"/>
      <c r="AC108" s="262"/>
      <c r="AD108" s="262"/>
    </row>
    <row r="109" spans="1:30" x14ac:dyDescent="0.15">
      <c r="A109" s="262"/>
      <c r="B109" s="262"/>
      <c r="C109" s="262"/>
      <c r="D109" s="262"/>
      <c r="E109" s="262"/>
      <c r="F109" s="262"/>
      <c r="G109" s="262"/>
      <c r="H109" s="262"/>
      <c r="I109" s="262"/>
      <c r="J109" s="262"/>
      <c r="K109" s="262"/>
      <c r="L109" s="262"/>
      <c r="M109" s="262"/>
      <c r="N109" s="262"/>
      <c r="O109" s="262"/>
      <c r="P109" s="262"/>
      <c r="Q109" s="262"/>
      <c r="R109" s="262"/>
      <c r="S109" s="262"/>
      <c r="T109" s="262"/>
      <c r="U109" s="262"/>
      <c r="V109" s="262"/>
      <c r="W109" s="262"/>
      <c r="X109" s="262"/>
      <c r="Y109" s="262"/>
      <c r="Z109" s="262"/>
      <c r="AA109" s="262"/>
      <c r="AB109" s="262"/>
      <c r="AC109" s="262"/>
      <c r="AD109" s="262"/>
    </row>
    <row r="110" spans="1:30" x14ac:dyDescent="0.15">
      <c r="A110" s="262"/>
      <c r="B110" s="262"/>
      <c r="C110" s="262"/>
      <c r="D110" s="262"/>
      <c r="E110" s="262"/>
      <c r="F110" s="262"/>
      <c r="G110" s="262"/>
      <c r="H110" s="262"/>
      <c r="I110" s="262"/>
      <c r="J110" s="262"/>
      <c r="K110" s="262"/>
      <c r="L110" s="262"/>
      <c r="M110" s="262"/>
      <c r="N110" s="262"/>
      <c r="O110" s="262"/>
      <c r="P110" s="262"/>
      <c r="Q110" s="262"/>
      <c r="R110" s="262"/>
      <c r="S110" s="262"/>
      <c r="T110" s="262"/>
      <c r="U110" s="262"/>
      <c r="V110" s="262"/>
      <c r="W110" s="262"/>
      <c r="X110" s="262"/>
      <c r="Y110" s="262"/>
      <c r="Z110" s="262"/>
      <c r="AA110" s="262"/>
      <c r="AB110" s="262"/>
      <c r="AC110" s="262"/>
      <c r="AD110" s="262"/>
    </row>
    <row r="111" spans="1:30" x14ac:dyDescent="0.15">
      <c r="A111" s="262"/>
      <c r="B111" s="262"/>
      <c r="C111" s="262"/>
      <c r="D111" s="262"/>
      <c r="E111" s="262"/>
      <c r="F111" s="262"/>
      <c r="G111" s="262"/>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row>
    <row r="112" spans="1:30" x14ac:dyDescent="0.15">
      <c r="A112" s="262"/>
      <c r="B112" s="262"/>
      <c r="C112" s="262"/>
      <c r="D112" s="262"/>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row>
    <row r="113" spans="1:30" x14ac:dyDescent="0.15">
      <c r="A113" s="262"/>
      <c r="B113" s="262"/>
      <c r="C113" s="262"/>
      <c r="D113" s="262"/>
      <c r="E113" s="262"/>
      <c r="F113" s="262"/>
      <c r="G113" s="262"/>
      <c r="H113" s="262"/>
      <c r="I113" s="262"/>
      <c r="J113" s="262"/>
      <c r="K113" s="262"/>
      <c r="L113" s="262"/>
      <c r="M113" s="262"/>
      <c r="N113" s="262"/>
      <c r="O113" s="262"/>
      <c r="P113" s="262"/>
      <c r="Q113" s="262"/>
      <c r="R113" s="262"/>
      <c r="S113" s="262"/>
      <c r="T113" s="262"/>
      <c r="U113" s="262"/>
      <c r="V113" s="262"/>
      <c r="W113" s="262"/>
      <c r="X113" s="262"/>
      <c r="Y113" s="262"/>
      <c r="Z113" s="262"/>
      <c r="AA113" s="262"/>
      <c r="AB113" s="262"/>
      <c r="AC113" s="262"/>
      <c r="AD113" s="262"/>
    </row>
    <row r="114" spans="1:30" x14ac:dyDescent="0.15">
      <c r="A114" s="262"/>
      <c r="B114" s="262"/>
      <c r="C114" s="262"/>
      <c r="D114" s="262"/>
      <c r="E114" s="262"/>
      <c r="F114" s="262"/>
      <c r="G114" s="262"/>
      <c r="H114" s="262"/>
      <c r="I114" s="262"/>
      <c r="J114" s="262"/>
      <c r="K114" s="262"/>
      <c r="L114" s="262"/>
      <c r="M114" s="262"/>
      <c r="N114" s="262"/>
      <c r="O114" s="262"/>
      <c r="P114" s="262"/>
      <c r="Q114" s="262"/>
      <c r="R114" s="262"/>
      <c r="S114" s="262"/>
      <c r="T114" s="262"/>
      <c r="U114" s="262"/>
      <c r="V114" s="262"/>
      <c r="W114" s="262"/>
      <c r="X114" s="262"/>
      <c r="Y114" s="262"/>
      <c r="Z114" s="262"/>
      <c r="AA114" s="262"/>
      <c r="AB114" s="262"/>
      <c r="AC114" s="262"/>
      <c r="AD114" s="262"/>
    </row>
    <row r="115" spans="1:30" x14ac:dyDescent="0.15">
      <c r="A115" s="262"/>
      <c r="B115" s="262"/>
      <c r="C115" s="262"/>
      <c r="D115" s="262"/>
      <c r="E115" s="262"/>
      <c r="F115" s="262"/>
      <c r="G115" s="262"/>
      <c r="H115" s="262"/>
      <c r="I115" s="262"/>
      <c r="J115" s="262"/>
      <c r="K115" s="262"/>
      <c r="L115" s="262"/>
      <c r="M115" s="262"/>
      <c r="N115" s="262"/>
      <c r="O115" s="262"/>
      <c r="P115" s="262"/>
      <c r="Q115" s="262"/>
      <c r="R115" s="262"/>
      <c r="S115" s="262"/>
      <c r="T115" s="262"/>
      <c r="U115" s="262"/>
      <c r="V115" s="262"/>
      <c r="W115" s="262"/>
      <c r="X115" s="262"/>
      <c r="Y115" s="262"/>
      <c r="Z115" s="262"/>
      <c r="AA115" s="262"/>
      <c r="AB115" s="262"/>
      <c r="AC115" s="262"/>
      <c r="AD115" s="262"/>
    </row>
    <row r="116" spans="1:30" x14ac:dyDescent="0.15">
      <c r="A116" s="262"/>
      <c r="B116" s="262"/>
      <c r="C116" s="262"/>
      <c r="D116" s="262"/>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row>
    <row r="117" spans="1:30" x14ac:dyDescent="0.15">
      <c r="A117" s="262"/>
      <c r="B117" s="262"/>
      <c r="C117" s="262"/>
      <c r="D117" s="262"/>
      <c r="E117" s="262"/>
      <c r="F117" s="262"/>
      <c r="G117" s="262"/>
      <c r="H117" s="262"/>
      <c r="I117" s="262"/>
      <c r="J117" s="262"/>
      <c r="K117" s="262"/>
      <c r="L117" s="262"/>
      <c r="M117" s="262"/>
      <c r="N117" s="262"/>
      <c r="O117" s="262"/>
      <c r="P117" s="262"/>
      <c r="Q117" s="262"/>
      <c r="R117" s="262"/>
      <c r="S117" s="262"/>
      <c r="T117" s="262"/>
      <c r="U117" s="262"/>
      <c r="V117" s="262"/>
      <c r="W117" s="262"/>
      <c r="X117" s="262"/>
      <c r="Y117" s="262"/>
      <c r="Z117" s="262"/>
      <c r="AA117" s="262"/>
      <c r="AB117" s="262"/>
      <c r="AC117" s="262"/>
      <c r="AD117" s="262"/>
    </row>
    <row r="118" spans="1:30" x14ac:dyDescent="0.15">
      <c r="A118" s="262"/>
      <c r="B118" s="262"/>
      <c r="C118" s="262"/>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2"/>
      <c r="AD118" s="262"/>
    </row>
    <row r="119" spans="1:30" x14ac:dyDescent="0.15">
      <c r="A119" s="262"/>
      <c r="B119" s="262"/>
      <c r="C119" s="262"/>
      <c r="D119" s="262"/>
      <c r="E119" s="262"/>
      <c r="F119" s="262"/>
      <c r="G119" s="262"/>
      <c r="H119" s="262"/>
      <c r="I119" s="262"/>
      <c r="J119" s="262"/>
      <c r="K119" s="262"/>
      <c r="L119" s="262"/>
      <c r="M119" s="262"/>
      <c r="N119" s="262"/>
      <c r="O119" s="262"/>
      <c r="P119" s="262"/>
      <c r="Q119" s="262"/>
      <c r="R119" s="262"/>
      <c r="S119" s="262"/>
      <c r="T119" s="262"/>
      <c r="U119" s="262"/>
      <c r="V119" s="262"/>
      <c r="W119" s="262"/>
      <c r="X119" s="262"/>
      <c r="Y119" s="262"/>
      <c r="Z119" s="262"/>
      <c r="AA119" s="262"/>
      <c r="AB119" s="262"/>
      <c r="AC119" s="262"/>
      <c r="AD119" s="262"/>
    </row>
    <row r="120" spans="1:30" x14ac:dyDescent="0.15">
      <c r="A120" s="262"/>
      <c r="B120" s="262"/>
      <c r="C120" s="262"/>
      <c r="D120" s="262"/>
      <c r="E120" s="262"/>
      <c r="F120" s="262"/>
      <c r="G120" s="262"/>
      <c r="H120" s="262"/>
      <c r="I120" s="262"/>
      <c r="J120" s="262"/>
      <c r="K120" s="262"/>
      <c r="L120" s="262"/>
      <c r="M120" s="262"/>
      <c r="N120" s="262"/>
      <c r="O120" s="262"/>
      <c r="P120" s="262"/>
      <c r="Q120" s="262"/>
      <c r="R120" s="262"/>
      <c r="S120" s="262"/>
      <c r="T120" s="262"/>
      <c r="U120" s="262"/>
      <c r="V120" s="262"/>
      <c r="W120" s="262"/>
      <c r="X120" s="262"/>
      <c r="Y120" s="262"/>
      <c r="Z120" s="262"/>
      <c r="AA120" s="262"/>
      <c r="AB120" s="262"/>
      <c r="AC120" s="262"/>
      <c r="AD120" s="262"/>
    </row>
    <row r="121" spans="1:30" x14ac:dyDescent="0.15">
      <c r="A121" s="262"/>
      <c r="B121" s="262"/>
      <c r="C121" s="262"/>
      <c r="D121" s="262"/>
      <c r="E121" s="262"/>
      <c r="F121" s="262"/>
      <c r="G121" s="262"/>
      <c r="H121" s="262"/>
      <c r="I121" s="262"/>
      <c r="J121" s="262"/>
      <c r="K121" s="262"/>
      <c r="L121" s="262"/>
      <c r="M121" s="262"/>
      <c r="N121" s="262"/>
      <c r="O121" s="262"/>
      <c r="P121" s="262"/>
      <c r="Q121" s="262"/>
      <c r="R121" s="262"/>
      <c r="S121" s="262"/>
      <c r="T121" s="262"/>
      <c r="U121" s="262"/>
      <c r="V121" s="262"/>
      <c r="W121" s="262"/>
      <c r="X121" s="262"/>
      <c r="Y121" s="262"/>
      <c r="Z121" s="262"/>
      <c r="AA121" s="262"/>
      <c r="AB121" s="262"/>
      <c r="AC121" s="262"/>
      <c r="AD121" s="262"/>
    </row>
    <row r="122" spans="1:30" x14ac:dyDescent="0.15">
      <c r="A122" s="262"/>
      <c r="B122" s="262"/>
      <c r="C122" s="262"/>
      <c r="D122" s="262"/>
      <c r="E122" s="262"/>
      <c r="F122" s="262"/>
      <c r="G122" s="262"/>
      <c r="H122" s="262"/>
      <c r="I122" s="262"/>
      <c r="J122" s="262"/>
      <c r="K122" s="262"/>
      <c r="L122" s="262"/>
      <c r="M122" s="262"/>
      <c r="N122" s="262"/>
      <c r="O122" s="262"/>
      <c r="P122" s="262"/>
      <c r="Q122" s="262"/>
      <c r="R122" s="262"/>
      <c r="S122" s="262"/>
      <c r="T122" s="262"/>
      <c r="U122" s="262"/>
      <c r="V122" s="262"/>
      <c r="W122" s="262"/>
      <c r="X122" s="262"/>
      <c r="Y122" s="262"/>
      <c r="Z122" s="262"/>
      <c r="AA122" s="262"/>
      <c r="AB122" s="262"/>
      <c r="AC122" s="262"/>
      <c r="AD122" s="262"/>
    </row>
    <row r="123" spans="1:30" x14ac:dyDescent="0.15">
      <c r="A123" s="262"/>
      <c r="B123" s="262"/>
      <c r="C123" s="262"/>
      <c r="D123" s="262"/>
      <c r="E123" s="262"/>
      <c r="F123" s="262"/>
      <c r="G123" s="262"/>
      <c r="H123" s="262"/>
      <c r="I123" s="262"/>
      <c r="J123" s="262"/>
      <c r="K123" s="262"/>
      <c r="L123" s="262"/>
      <c r="M123" s="262"/>
      <c r="N123" s="262"/>
      <c r="O123" s="262"/>
      <c r="P123" s="262"/>
      <c r="Q123" s="262"/>
      <c r="R123" s="262"/>
      <c r="S123" s="262"/>
      <c r="T123" s="262"/>
      <c r="U123" s="262"/>
      <c r="V123" s="262"/>
      <c r="W123" s="262"/>
      <c r="X123" s="262"/>
      <c r="Y123" s="262"/>
      <c r="Z123" s="262"/>
      <c r="AA123" s="262"/>
      <c r="AB123" s="262"/>
      <c r="AC123" s="262"/>
      <c r="AD123" s="262"/>
    </row>
    <row r="124" spans="1:30" x14ac:dyDescent="0.15">
      <c r="A124" s="262"/>
      <c r="B124" s="262"/>
      <c r="C124" s="262"/>
      <c r="D124" s="262"/>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row>
    <row r="125" spans="1:30" x14ac:dyDescent="0.15">
      <c r="A125" s="262"/>
      <c r="B125" s="262"/>
      <c r="C125" s="262"/>
      <c r="D125" s="262"/>
      <c r="E125" s="262"/>
      <c r="F125" s="262"/>
      <c r="G125" s="262"/>
      <c r="H125" s="262"/>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2"/>
    </row>
    <row r="126" spans="1:30" x14ac:dyDescent="0.15">
      <c r="A126" s="262"/>
      <c r="B126" s="262"/>
      <c r="C126" s="262"/>
      <c r="D126" s="262"/>
      <c r="E126" s="262"/>
      <c r="F126" s="262"/>
      <c r="G126" s="262"/>
      <c r="H126" s="262"/>
      <c r="I126" s="262"/>
      <c r="J126" s="262"/>
      <c r="K126" s="262"/>
      <c r="L126" s="262"/>
      <c r="M126" s="262"/>
      <c r="N126" s="262"/>
      <c r="O126" s="262"/>
      <c r="P126" s="262"/>
      <c r="Q126" s="262"/>
      <c r="R126" s="262"/>
      <c r="S126" s="262"/>
      <c r="T126" s="262"/>
      <c r="U126" s="262"/>
      <c r="V126" s="262"/>
      <c r="W126" s="262"/>
      <c r="X126" s="262"/>
      <c r="Y126" s="262"/>
      <c r="Z126" s="262"/>
      <c r="AA126" s="262"/>
      <c r="AB126" s="262"/>
      <c r="AC126" s="262"/>
      <c r="AD126" s="262"/>
    </row>
    <row r="127" spans="1:30" x14ac:dyDescent="0.15">
      <c r="A127" s="262"/>
      <c r="B127" s="262"/>
      <c r="C127" s="262"/>
      <c r="D127" s="262"/>
      <c r="E127" s="262"/>
      <c r="F127" s="262"/>
      <c r="G127" s="262"/>
      <c r="H127" s="262"/>
      <c r="I127" s="262"/>
      <c r="J127" s="262"/>
      <c r="K127" s="262"/>
      <c r="L127" s="262"/>
      <c r="M127" s="262"/>
      <c r="N127" s="262"/>
      <c r="O127" s="262"/>
      <c r="P127" s="262"/>
      <c r="Q127" s="262"/>
      <c r="R127" s="262"/>
      <c r="S127" s="262"/>
      <c r="T127" s="262"/>
      <c r="U127" s="262"/>
      <c r="V127" s="262"/>
      <c r="W127" s="262"/>
      <c r="X127" s="262"/>
      <c r="Y127" s="262"/>
      <c r="Z127" s="262"/>
      <c r="AA127" s="262"/>
      <c r="AB127" s="262"/>
      <c r="AC127" s="262"/>
      <c r="AD127" s="262"/>
    </row>
    <row r="160" spans="46:46" x14ac:dyDescent="0.15">
      <c r="AT160" s="198"/>
    </row>
    <row r="161" spans="46:46" x14ac:dyDescent="0.15">
      <c r="AT161" s="198"/>
    </row>
    <row r="246" spans="46:46" x14ac:dyDescent="0.15">
      <c r="AT246" s="198"/>
    </row>
    <row r="247" spans="46:46" x14ac:dyDescent="0.15">
      <c r="AT247" s="198"/>
    </row>
    <row r="332" spans="46:46" x14ac:dyDescent="0.15">
      <c r="AT332" s="198"/>
    </row>
    <row r="333" spans="46:46" x14ac:dyDescent="0.15">
      <c r="AT333" s="198"/>
    </row>
    <row r="418" spans="46:46" x14ac:dyDescent="0.15">
      <c r="AT418" s="198"/>
    </row>
    <row r="419" spans="46:46" x14ac:dyDescent="0.15">
      <c r="AT419" s="198"/>
    </row>
  </sheetData>
  <mergeCells count="35">
    <mergeCell ref="V34:AC34"/>
    <mergeCell ref="D27:H27"/>
    <mergeCell ref="J27:P27"/>
    <mergeCell ref="D29:H29"/>
    <mergeCell ref="J29:AD29"/>
    <mergeCell ref="G31:X31"/>
    <mergeCell ref="G32:X32"/>
    <mergeCell ref="D23:H23"/>
    <mergeCell ref="J23:M23"/>
    <mergeCell ref="O23:P23"/>
    <mergeCell ref="R23:U23"/>
    <mergeCell ref="D25:H25"/>
    <mergeCell ref="J25:O25"/>
    <mergeCell ref="Q25:R25"/>
    <mergeCell ref="T25:W25"/>
    <mergeCell ref="D17:H17"/>
    <mergeCell ref="J17:AD17"/>
    <mergeCell ref="D19:H19"/>
    <mergeCell ref="J19:AD19"/>
    <mergeCell ref="A21:C21"/>
    <mergeCell ref="D21:H21"/>
    <mergeCell ref="J21:X21"/>
    <mergeCell ref="A12:AD12"/>
    <mergeCell ref="A1:AD1"/>
    <mergeCell ref="A3:E3"/>
    <mergeCell ref="G3:O3"/>
    <mergeCell ref="Q3:R3"/>
    <mergeCell ref="T3:Y3"/>
    <mergeCell ref="A5:E5"/>
    <mergeCell ref="G5:AD5"/>
    <mergeCell ref="G6:AD6"/>
    <mergeCell ref="A8:E8"/>
    <mergeCell ref="G8:AD8"/>
    <mergeCell ref="A10:E10"/>
    <mergeCell ref="G10:X10"/>
  </mergeCells>
  <phoneticPr fontId="50"/>
  <dataValidations count="1">
    <dataValidation type="list" allowBlank="1" showInputMessage="1" showErrorMessage="1" sqref="J25:O25 JF25:JK25 TB25:TG25 ACX25:ADC25 AMT25:AMY25 AWP25:AWU25 BGL25:BGQ25 BQH25:BQM25 CAD25:CAI25 CJZ25:CKE25 CTV25:CUA25 DDR25:DDW25 DNN25:DNS25 DXJ25:DXO25 EHF25:EHK25 ERB25:ERG25 FAX25:FBC25 FKT25:FKY25 FUP25:FUU25 GEL25:GEQ25 GOH25:GOM25 GYD25:GYI25 HHZ25:HIE25 HRV25:HSA25 IBR25:IBW25 ILN25:ILS25 IVJ25:IVO25 JFF25:JFK25 JPB25:JPG25 JYX25:JZC25 KIT25:KIY25 KSP25:KSU25 LCL25:LCQ25 LMH25:LMM25 LWD25:LWI25 MFZ25:MGE25 MPV25:MQA25 MZR25:MZW25 NJN25:NJS25 NTJ25:NTO25 ODF25:ODK25 ONB25:ONG25 OWX25:OXC25 PGT25:PGY25 PQP25:PQU25 QAL25:QAQ25 QKH25:QKM25 QUD25:QUI25 RDZ25:REE25 RNV25:ROA25 RXR25:RXW25 SHN25:SHS25 SRJ25:SRO25 TBF25:TBK25 TLB25:TLG25 TUX25:TVC25 UET25:UEY25 UOP25:UOU25 UYL25:UYQ25 VIH25:VIM25 VSD25:VSI25 WBZ25:WCE25 WLV25:WMA25 WVR25:WVW25 J65561:O65561 JF65561:JK65561 TB65561:TG65561 ACX65561:ADC65561 AMT65561:AMY65561 AWP65561:AWU65561 BGL65561:BGQ65561 BQH65561:BQM65561 CAD65561:CAI65561 CJZ65561:CKE65561 CTV65561:CUA65561 DDR65561:DDW65561 DNN65561:DNS65561 DXJ65561:DXO65561 EHF65561:EHK65561 ERB65561:ERG65561 FAX65561:FBC65561 FKT65561:FKY65561 FUP65561:FUU65561 GEL65561:GEQ65561 GOH65561:GOM65561 GYD65561:GYI65561 HHZ65561:HIE65561 HRV65561:HSA65561 IBR65561:IBW65561 ILN65561:ILS65561 IVJ65561:IVO65561 JFF65561:JFK65561 JPB65561:JPG65561 JYX65561:JZC65561 KIT65561:KIY65561 KSP65561:KSU65561 LCL65561:LCQ65561 LMH65561:LMM65561 LWD65561:LWI65561 MFZ65561:MGE65561 MPV65561:MQA65561 MZR65561:MZW65561 NJN65561:NJS65561 NTJ65561:NTO65561 ODF65561:ODK65561 ONB65561:ONG65561 OWX65561:OXC65561 PGT65561:PGY65561 PQP65561:PQU65561 QAL65561:QAQ65561 QKH65561:QKM65561 QUD65561:QUI65561 RDZ65561:REE65561 RNV65561:ROA65561 RXR65561:RXW65561 SHN65561:SHS65561 SRJ65561:SRO65561 TBF65561:TBK65561 TLB65561:TLG65561 TUX65561:TVC65561 UET65561:UEY65561 UOP65561:UOU65561 UYL65561:UYQ65561 VIH65561:VIM65561 VSD65561:VSI65561 WBZ65561:WCE65561 WLV65561:WMA65561 WVR65561:WVW65561 J131097:O131097 JF131097:JK131097 TB131097:TG131097 ACX131097:ADC131097 AMT131097:AMY131097 AWP131097:AWU131097 BGL131097:BGQ131097 BQH131097:BQM131097 CAD131097:CAI131097 CJZ131097:CKE131097 CTV131097:CUA131097 DDR131097:DDW131097 DNN131097:DNS131097 DXJ131097:DXO131097 EHF131097:EHK131097 ERB131097:ERG131097 FAX131097:FBC131097 FKT131097:FKY131097 FUP131097:FUU131097 GEL131097:GEQ131097 GOH131097:GOM131097 GYD131097:GYI131097 HHZ131097:HIE131097 HRV131097:HSA131097 IBR131097:IBW131097 ILN131097:ILS131097 IVJ131097:IVO131097 JFF131097:JFK131097 JPB131097:JPG131097 JYX131097:JZC131097 KIT131097:KIY131097 KSP131097:KSU131097 LCL131097:LCQ131097 LMH131097:LMM131097 LWD131097:LWI131097 MFZ131097:MGE131097 MPV131097:MQA131097 MZR131097:MZW131097 NJN131097:NJS131097 NTJ131097:NTO131097 ODF131097:ODK131097 ONB131097:ONG131097 OWX131097:OXC131097 PGT131097:PGY131097 PQP131097:PQU131097 QAL131097:QAQ131097 QKH131097:QKM131097 QUD131097:QUI131097 RDZ131097:REE131097 RNV131097:ROA131097 RXR131097:RXW131097 SHN131097:SHS131097 SRJ131097:SRO131097 TBF131097:TBK131097 TLB131097:TLG131097 TUX131097:TVC131097 UET131097:UEY131097 UOP131097:UOU131097 UYL131097:UYQ131097 VIH131097:VIM131097 VSD131097:VSI131097 WBZ131097:WCE131097 WLV131097:WMA131097 WVR131097:WVW131097 J196633:O196633 JF196633:JK196633 TB196633:TG196633 ACX196633:ADC196633 AMT196633:AMY196633 AWP196633:AWU196633 BGL196633:BGQ196633 BQH196633:BQM196633 CAD196633:CAI196633 CJZ196633:CKE196633 CTV196633:CUA196633 DDR196633:DDW196633 DNN196633:DNS196633 DXJ196633:DXO196633 EHF196633:EHK196633 ERB196633:ERG196633 FAX196633:FBC196633 FKT196633:FKY196633 FUP196633:FUU196633 GEL196633:GEQ196633 GOH196633:GOM196633 GYD196633:GYI196633 HHZ196633:HIE196633 HRV196633:HSA196633 IBR196633:IBW196633 ILN196633:ILS196633 IVJ196633:IVO196633 JFF196633:JFK196633 JPB196633:JPG196633 JYX196633:JZC196633 KIT196633:KIY196633 KSP196633:KSU196633 LCL196633:LCQ196633 LMH196633:LMM196633 LWD196633:LWI196633 MFZ196633:MGE196633 MPV196633:MQA196633 MZR196633:MZW196633 NJN196633:NJS196633 NTJ196633:NTO196633 ODF196633:ODK196633 ONB196633:ONG196633 OWX196633:OXC196633 PGT196633:PGY196633 PQP196633:PQU196633 QAL196633:QAQ196633 QKH196633:QKM196633 QUD196633:QUI196633 RDZ196633:REE196633 RNV196633:ROA196633 RXR196633:RXW196633 SHN196633:SHS196633 SRJ196633:SRO196633 TBF196633:TBK196633 TLB196633:TLG196633 TUX196633:TVC196633 UET196633:UEY196633 UOP196633:UOU196633 UYL196633:UYQ196633 VIH196633:VIM196633 VSD196633:VSI196633 WBZ196633:WCE196633 WLV196633:WMA196633 WVR196633:WVW196633 J262169:O262169 JF262169:JK262169 TB262169:TG262169 ACX262169:ADC262169 AMT262169:AMY262169 AWP262169:AWU262169 BGL262169:BGQ262169 BQH262169:BQM262169 CAD262169:CAI262169 CJZ262169:CKE262169 CTV262169:CUA262169 DDR262169:DDW262169 DNN262169:DNS262169 DXJ262169:DXO262169 EHF262169:EHK262169 ERB262169:ERG262169 FAX262169:FBC262169 FKT262169:FKY262169 FUP262169:FUU262169 GEL262169:GEQ262169 GOH262169:GOM262169 GYD262169:GYI262169 HHZ262169:HIE262169 HRV262169:HSA262169 IBR262169:IBW262169 ILN262169:ILS262169 IVJ262169:IVO262169 JFF262169:JFK262169 JPB262169:JPG262169 JYX262169:JZC262169 KIT262169:KIY262169 KSP262169:KSU262169 LCL262169:LCQ262169 LMH262169:LMM262169 LWD262169:LWI262169 MFZ262169:MGE262169 MPV262169:MQA262169 MZR262169:MZW262169 NJN262169:NJS262169 NTJ262169:NTO262169 ODF262169:ODK262169 ONB262169:ONG262169 OWX262169:OXC262169 PGT262169:PGY262169 PQP262169:PQU262169 QAL262169:QAQ262169 QKH262169:QKM262169 QUD262169:QUI262169 RDZ262169:REE262169 RNV262169:ROA262169 RXR262169:RXW262169 SHN262169:SHS262169 SRJ262169:SRO262169 TBF262169:TBK262169 TLB262169:TLG262169 TUX262169:TVC262169 UET262169:UEY262169 UOP262169:UOU262169 UYL262169:UYQ262169 VIH262169:VIM262169 VSD262169:VSI262169 WBZ262169:WCE262169 WLV262169:WMA262169 WVR262169:WVW262169 J327705:O327705 JF327705:JK327705 TB327705:TG327705 ACX327705:ADC327705 AMT327705:AMY327705 AWP327705:AWU327705 BGL327705:BGQ327705 BQH327705:BQM327705 CAD327705:CAI327705 CJZ327705:CKE327705 CTV327705:CUA327705 DDR327705:DDW327705 DNN327705:DNS327705 DXJ327705:DXO327705 EHF327705:EHK327705 ERB327705:ERG327705 FAX327705:FBC327705 FKT327705:FKY327705 FUP327705:FUU327705 GEL327705:GEQ327705 GOH327705:GOM327705 GYD327705:GYI327705 HHZ327705:HIE327705 HRV327705:HSA327705 IBR327705:IBW327705 ILN327705:ILS327705 IVJ327705:IVO327705 JFF327705:JFK327705 JPB327705:JPG327705 JYX327705:JZC327705 KIT327705:KIY327705 KSP327705:KSU327705 LCL327705:LCQ327705 LMH327705:LMM327705 LWD327705:LWI327705 MFZ327705:MGE327705 MPV327705:MQA327705 MZR327705:MZW327705 NJN327705:NJS327705 NTJ327705:NTO327705 ODF327705:ODK327705 ONB327705:ONG327705 OWX327705:OXC327705 PGT327705:PGY327705 PQP327705:PQU327705 QAL327705:QAQ327705 QKH327705:QKM327705 QUD327705:QUI327705 RDZ327705:REE327705 RNV327705:ROA327705 RXR327705:RXW327705 SHN327705:SHS327705 SRJ327705:SRO327705 TBF327705:TBK327705 TLB327705:TLG327705 TUX327705:TVC327705 UET327705:UEY327705 UOP327705:UOU327705 UYL327705:UYQ327705 VIH327705:VIM327705 VSD327705:VSI327705 WBZ327705:WCE327705 WLV327705:WMA327705 WVR327705:WVW327705 J393241:O393241 JF393241:JK393241 TB393241:TG393241 ACX393241:ADC393241 AMT393241:AMY393241 AWP393241:AWU393241 BGL393241:BGQ393241 BQH393241:BQM393241 CAD393241:CAI393241 CJZ393241:CKE393241 CTV393241:CUA393241 DDR393241:DDW393241 DNN393241:DNS393241 DXJ393241:DXO393241 EHF393241:EHK393241 ERB393241:ERG393241 FAX393241:FBC393241 FKT393241:FKY393241 FUP393241:FUU393241 GEL393241:GEQ393241 GOH393241:GOM393241 GYD393241:GYI393241 HHZ393241:HIE393241 HRV393241:HSA393241 IBR393241:IBW393241 ILN393241:ILS393241 IVJ393241:IVO393241 JFF393241:JFK393241 JPB393241:JPG393241 JYX393241:JZC393241 KIT393241:KIY393241 KSP393241:KSU393241 LCL393241:LCQ393241 LMH393241:LMM393241 LWD393241:LWI393241 MFZ393241:MGE393241 MPV393241:MQA393241 MZR393241:MZW393241 NJN393241:NJS393241 NTJ393241:NTO393241 ODF393241:ODK393241 ONB393241:ONG393241 OWX393241:OXC393241 PGT393241:PGY393241 PQP393241:PQU393241 QAL393241:QAQ393241 QKH393241:QKM393241 QUD393241:QUI393241 RDZ393241:REE393241 RNV393241:ROA393241 RXR393241:RXW393241 SHN393241:SHS393241 SRJ393241:SRO393241 TBF393241:TBK393241 TLB393241:TLG393241 TUX393241:TVC393241 UET393241:UEY393241 UOP393241:UOU393241 UYL393241:UYQ393241 VIH393241:VIM393241 VSD393241:VSI393241 WBZ393241:WCE393241 WLV393241:WMA393241 WVR393241:WVW393241 J458777:O458777 JF458777:JK458777 TB458777:TG458777 ACX458777:ADC458777 AMT458777:AMY458777 AWP458777:AWU458777 BGL458777:BGQ458777 BQH458777:BQM458777 CAD458777:CAI458777 CJZ458777:CKE458777 CTV458777:CUA458777 DDR458777:DDW458777 DNN458777:DNS458777 DXJ458777:DXO458777 EHF458777:EHK458777 ERB458777:ERG458777 FAX458777:FBC458777 FKT458777:FKY458777 FUP458777:FUU458777 GEL458777:GEQ458777 GOH458777:GOM458777 GYD458777:GYI458777 HHZ458777:HIE458777 HRV458777:HSA458777 IBR458777:IBW458777 ILN458777:ILS458777 IVJ458777:IVO458777 JFF458777:JFK458777 JPB458777:JPG458777 JYX458777:JZC458777 KIT458777:KIY458777 KSP458777:KSU458777 LCL458777:LCQ458777 LMH458777:LMM458777 LWD458777:LWI458777 MFZ458777:MGE458777 MPV458777:MQA458777 MZR458777:MZW458777 NJN458777:NJS458777 NTJ458777:NTO458777 ODF458777:ODK458777 ONB458777:ONG458777 OWX458777:OXC458777 PGT458777:PGY458777 PQP458777:PQU458777 QAL458777:QAQ458777 QKH458777:QKM458777 QUD458777:QUI458777 RDZ458777:REE458777 RNV458777:ROA458777 RXR458777:RXW458777 SHN458777:SHS458777 SRJ458777:SRO458777 TBF458777:TBK458777 TLB458777:TLG458777 TUX458777:TVC458777 UET458777:UEY458777 UOP458777:UOU458777 UYL458777:UYQ458777 VIH458777:VIM458777 VSD458777:VSI458777 WBZ458777:WCE458777 WLV458777:WMA458777 WVR458777:WVW458777 J524313:O524313 JF524313:JK524313 TB524313:TG524313 ACX524313:ADC524313 AMT524313:AMY524313 AWP524313:AWU524313 BGL524313:BGQ524313 BQH524313:BQM524313 CAD524313:CAI524313 CJZ524313:CKE524313 CTV524313:CUA524313 DDR524313:DDW524313 DNN524313:DNS524313 DXJ524313:DXO524313 EHF524313:EHK524313 ERB524313:ERG524313 FAX524313:FBC524313 FKT524313:FKY524313 FUP524313:FUU524313 GEL524313:GEQ524313 GOH524313:GOM524313 GYD524313:GYI524313 HHZ524313:HIE524313 HRV524313:HSA524313 IBR524313:IBW524313 ILN524313:ILS524313 IVJ524313:IVO524313 JFF524313:JFK524313 JPB524313:JPG524313 JYX524313:JZC524313 KIT524313:KIY524313 KSP524313:KSU524313 LCL524313:LCQ524313 LMH524313:LMM524313 LWD524313:LWI524313 MFZ524313:MGE524313 MPV524313:MQA524313 MZR524313:MZW524313 NJN524313:NJS524313 NTJ524313:NTO524313 ODF524313:ODK524313 ONB524313:ONG524313 OWX524313:OXC524313 PGT524313:PGY524313 PQP524313:PQU524313 QAL524313:QAQ524313 QKH524313:QKM524313 QUD524313:QUI524313 RDZ524313:REE524313 RNV524313:ROA524313 RXR524313:RXW524313 SHN524313:SHS524313 SRJ524313:SRO524313 TBF524313:TBK524313 TLB524313:TLG524313 TUX524313:TVC524313 UET524313:UEY524313 UOP524313:UOU524313 UYL524313:UYQ524313 VIH524313:VIM524313 VSD524313:VSI524313 WBZ524313:WCE524313 WLV524313:WMA524313 WVR524313:WVW524313 J589849:O589849 JF589849:JK589849 TB589849:TG589849 ACX589849:ADC589849 AMT589849:AMY589849 AWP589849:AWU589849 BGL589849:BGQ589849 BQH589849:BQM589849 CAD589849:CAI589849 CJZ589849:CKE589849 CTV589849:CUA589849 DDR589849:DDW589849 DNN589849:DNS589849 DXJ589849:DXO589849 EHF589849:EHK589849 ERB589849:ERG589849 FAX589849:FBC589849 FKT589849:FKY589849 FUP589849:FUU589849 GEL589849:GEQ589849 GOH589849:GOM589849 GYD589849:GYI589849 HHZ589849:HIE589849 HRV589849:HSA589849 IBR589849:IBW589849 ILN589849:ILS589849 IVJ589849:IVO589849 JFF589849:JFK589849 JPB589849:JPG589849 JYX589849:JZC589849 KIT589849:KIY589849 KSP589849:KSU589849 LCL589849:LCQ589849 LMH589849:LMM589849 LWD589849:LWI589849 MFZ589849:MGE589849 MPV589849:MQA589849 MZR589849:MZW589849 NJN589849:NJS589849 NTJ589849:NTO589849 ODF589849:ODK589849 ONB589849:ONG589849 OWX589849:OXC589849 PGT589849:PGY589849 PQP589849:PQU589849 QAL589849:QAQ589849 QKH589849:QKM589849 QUD589849:QUI589849 RDZ589849:REE589849 RNV589849:ROA589849 RXR589849:RXW589849 SHN589849:SHS589849 SRJ589849:SRO589849 TBF589849:TBK589849 TLB589849:TLG589849 TUX589849:TVC589849 UET589849:UEY589849 UOP589849:UOU589849 UYL589849:UYQ589849 VIH589849:VIM589849 VSD589849:VSI589849 WBZ589849:WCE589849 WLV589849:WMA589849 WVR589849:WVW589849 J655385:O655385 JF655385:JK655385 TB655385:TG655385 ACX655385:ADC655385 AMT655385:AMY655385 AWP655385:AWU655385 BGL655385:BGQ655385 BQH655385:BQM655385 CAD655385:CAI655385 CJZ655385:CKE655385 CTV655385:CUA655385 DDR655385:DDW655385 DNN655385:DNS655385 DXJ655385:DXO655385 EHF655385:EHK655385 ERB655385:ERG655385 FAX655385:FBC655385 FKT655385:FKY655385 FUP655385:FUU655385 GEL655385:GEQ655385 GOH655385:GOM655385 GYD655385:GYI655385 HHZ655385:HIE655385 HRV655385:HSA655385 IBR655385:IBW655385 ILN655385:ILS655385 IVJ655385:IVO655385 JFF655385:JFK655385 JPB655385:JPG655385 JYX655385:JZC655385 KIT655385:KIY655385 KSP655385:KSU655385 LCL655385:LCQ655385 LMH655385:LMM655385 LWD655385:LWI655385 MFZ655385:MGE655385 MPV655385:MQA655385 MZR655385:MZW655385 NJN655385:NJS655385 NTJ655385:NTO655385 ODF655385:ODK655385 ONB655385:ONG655385 OWX655385:OXC655385 PGT655385:PGY655385 PQP655385:PQU655385 QAL655385:QAQ655385 QKH655385:QKM655385 QUD655385:QUI655385 RDZ655385:REE655385 RNV655385:ROA655385 RXR655385:RXW655385 SHN655385:SHS655385 SRJ655385:SRO655385 TBF655385:TBK655385 TLB655385:TLG655385 TUX655385:TVC655385 UET655385:UEY655385 UOP655385:UOU655385 UYL655385:UYQ655385 VIH655385:VIM655385 VSD655385:VSI655385 WBZ655385:WCE655385 WLV655385:WMA655385 WVR655385:WVW655385 J720921:O720921 JF720921:JK720921 TB720921:TG720921 ACX720921:ADC720921 AMT720921:AMY720921 AWP720921:AWU720921 BGL720921:BGQ720921 BQH720921:BQM720921 CAD720921:CAI720921 CJZ720921:CKE720921 CTV720921:CUA720921 DDR720921:DDW720921 DNN720921:DNS720921 DXJ720921:DXO720921 EHF720921:EHK720921 ERB720921:ERG720921 FAX720921:FBC720921 FKT720921:FKY720921 FUP720921:FUU720921 GEL720921:GEQ720921 GOH720921:GOM720921 GYD720921:GYI720921 HHZ720921:HIE720921 HRV720921:HSA720921 IBR720921:IBW720921 ILN720921:ILS720921 IVJ720921:IVO720921 JFF720921:JFK720921 JPB720921:JPG720921 JYX720921:JZC720921 KIT720921:KIY720921 KSP720921:KSU720921 LCL720921:LCQ720921 LMH720921:LMM720921 LWD720921:LWI720921 MFZ720921:MGE720921 MPV720921:MQA720921 MZR720921:MZW720921 NJN720921:NJS720921 NTJ720921:NTO720921 ODF720921:ODK720921 ONB720921:ONG720921 OWX720921:OXC720921 PGT720921:PGY720921 PQP720921:PQU720921 QAL720921:QAQ720921 QKH720921:QKM720921 QUD720921:QUI720921 RDZ720921:REE720921 RNV720921:ROA720921 RXR720921:RXW720921 SHN720921:SHS720921 SRJ720921:SRO720921 TBF720921:TBK720921 TLB720921:TLG720921 TUX720921:TVC720921 UET720921:UEY720921 UOP720921:UOU720921 UYL720921:UYQ720921 VIH720921:VIM720921 VSD720921:VSI720921 WBZ720921:WCE720921 WLV720921:WMA720921 WVR720921:WVW720921 J786457:O786457 JF786457:JK786457 TB786457:TG786457 ACX786457:ADC786457 AMT786457:AMY786457 AWP786457:AWU786457 BGL786457:BGQ786457 BQH786457:BQM786457 CAD786457:CAI786457 CJZ786457:CKE786457 CTV786457:CUA786457 DDR786457:DDW786457 DNN786457:DNS786457 DXJ786457:DXO786457 EHF786457:EHK786457 ERB786457:ERG786457 FAX786457:FBC786457 FKT786457:FKY786457 FUP786457:FUU786457 GEL786457:GEQ786457 GOH786457:GOM786457 GYD786457:GYI786457 HHZ786457:HIE786457 HRV786457:HSA786457 IBR786457:IBW786457 ILN786457:ILS786457 IVJ786457:IVO786457 JFF786457:JFK786457 JPB786457:JPG786457 JYX786457:JZC786457 KIT786457:KIY786457 KSP786457:KSU786457 LCL786457:LCQ786457 LMH786457:LMM786457 LWD786457:LWI786457 MFZ786457:MGE786457 MPV786457:MQA786457 MZR786457:MZW786457 NJN786457:NJS786457 NTJ786457:NTO786457 ODF786457:ODK786457 ONB786457:ONG786457 OWX786457:OXC786457 PGT786457:PGY786457 PQP786457:PQU786457 QAL786457:QAQ786457 QKH786457:QKM786457 QUD786457:QUI786457 RDZ786457:REE786457 RNV786457:ROA786457 RXR786457:RXW786457 SHN786457:SHS786457 SRJ786457:SRO786457 TBF786457:TBK786457 TLB786457:TLG786457 TUX786457:TVC786457 UET786457:UEY786457 UOP786457:UOU786457 UYL786457:UYQ786457 VIH786457:VIM786457 VSD786457:VSI786457 WBZ786457:WCE786457 WLV786457:WMA786457 WVR786457:WVW786457 J851993:O851993 JF851993:JK851993 TB851993:TG851993 ACX851993:ADC851993 AMT851993:AMY851993 AWP851993:AWU851993 BGL851993:BGQ851993 BQH851993:BQM851993 CAD851993:CAI851993 CJZ851993:CKE851993 CTV851993:CUA851993 DDR851993:DDW851993 DNN851993:DNS851993 DXJ851993:DXO851993 EHF851993:EHK851993 ERB851993:ERG851993 FAX851993:FBC851993 FKT851993:FKY851993 FUP851993:FUU851993 GEL851993:GEQ851993 GOH851993:GOM851993 GYD851993:GYI851993 HHZ851993:HIE851993 HRV851993:HSA851993 IBR851993:IBW851993 ILN851993:ILS851993 IVJ851993:IVO851993 JFF851993:JFK851993 JPB851993:JPG851993 JYX851993:JZC851993 KIT851993:KIY851993 KSP851993:KSU851993 LCL851993:LCQ851993 LMH851993:LMM851993 LWD851993:LWI851993 MFZ851993:MGE851993 MPV851993:MQA851993 MZR851993:MZW851993 NJN851993:NJS851993 NTJ851993:NTO851993 ODF851993:ODK851993 ONB851993:ONG851993 OWX851993:OXC851993 PGT851993:PGY851993 PQP851993:PQU851993 QAL851993:QAQ851993 QKH851993:QKM851993 QUD851993:QUI851993 RDZ851993:REE851993 RNV851993:ROA851993 RXR851993:RXW851993 SHN851993:SHS851993 SRJ851993:SRO851993 TBF851993:TBK851993 TLB851993:TLG851993 TUX851993:TVC851993 UET851993:UEY851993 UOP851993:UOU851993 UYL851993:UYQ851993 VIH851993:VIM851993 VSD851993:VSI851993 WBZ851993:WCE851993 WLV851993:WMA851993 WVR851993:WVW851993 J917529:O917529 JF917529:JK917529 TB917529:TG917529 ACX917529:ADC917529 AMT917529:AMY917529 AWP917529:AWU917529 BGL917529:BGQ917529 BQH917529:BQM917529 CAD917529:CAI917529 CJZ917529:CKE917529 CTV917529:CUA917529 DDR917529:DDW917529 DNN917529:DNS917529 DXJ917529:DXO917529 EHF917529:EHK917529 ERB917529:ERG917529 FAX917529:FBC917529 FKT917529:FKY917529 FUP917529:FUU917529 GEL917529:GEQ917529 GOH917529:GOM917529 GYD917529:GYI917529 HHZ917529:HIE917529 HRV917529:HSA917529 IBR917529:IBW917529 ILN917529:ILS917529 IVJ917529:IVO917529 JFF917529:JFK917529 JPB917529:JPG917529 JYX917529:JZC917529 KIT917529:KIY917529 KSP917529:KSU917529 LCL917529:LCQ917529 LMH917529:LMM917529 LWD917529:LWI917529 MFZ917529:MGE917529 MPV917529:MQA917529 MZR917529:MZW917529 NJN917529:NJS917529 NTJ917529:NTO917529 ODF917529:ODK917529 ONB917529:ONG917529 OWX917529:OXC917529 PGT917529:PGY917529 PQP917529:PQU917529 QAL917529:QAQ917529 QKH917529:QKM917529 QUD917529:QUI917529 RDZ917529:REE917529 RNV917529:ROA917529 RXR917529:RXW917529 SHN917529:SHS917529 SRJ917529:SRO917529 TBF917529:TBK917529 TLB917529:TLG917529 TUX917529:TVC917529 UET917529:UEY917529 UOP917529:UOU917529 UYL917529:UYQ917529 VIH917529:VIM917529 VSD917529:VSI917529 WBZ917529:WCE917529 WLV917529:WMA917529 WVR917529:WVW917529 J983065:O983065 JF983065:JK983065 TB983065:TG983065 ACX983065:ADC983065 AMT983065:AMY983065 AWP983065:AWU983065 BGL983065:BGQ983065 BQH983065:BQM983065 CAD983065:CAI983065 CJZ983065:CKE983065 CTV983065:CUA983065 DDR983065:DDW983065 DNN983065:DNS983065 DXJ983065:DXO983065 EHF983065:EHK983065 ERB983065:ERG983065 FAX983065:FBC983065 FKT983065:FKY983065 FUP983065:FUU983065 GEL983065:GEQ983065 GOH983065:GOM983065 GYD983065:GYI983065 HHZ983065:HIE983065 HRV983065:HSA983065 IBR983065:IBW983065 ILN983065:ILS983065 IVJ983065:IVO983065 JFF983065:JFK983065 JPB983065:JPG983065 JYX983065:JZC983065 KIT983065:KIY983065 KSP983065:KSU983065 LCL983065:LCQ983065 LMH983065:LMM983065 LWD983065:LWI983065 MFZ983065:MGE983065 MPV983065:MQA983065 MZR983065:MZW983065 NJN983065:NJS983065 NTJ983065:NTO983065 ODF983065:ODK983065 ONB983065:ONG983065 OWX983065:OXC983065 PGT983065:PGY983065 PQP983065:PQU983065 QAL983065:QAQ983065 QKH983065:QKM983065 QUD983065:QUI983065 RDZ983065:REE983065 RNV983065:ROA983065 RXR983065:RXW983065 SHN983065:SHS983065 SRJ983065:SRO983065 TBF983065:TBK983065 TLB983065:TLG983065 TUX983065:TVC983065 UET983065:UEY983065 UOP983065:UOU983065 UYL983065:UYQ983065 VIH983065:VIM983065 VSD983065:VSI983065 WBZ983065:WCE983065 WLV983065:WMA983065 WVR983065:WVW983065" xr:uid="{EABD2CDA-79FF-418D-8BB6-0199E0D36811}">
      <formula1>$AT$1:$AT$48</formula1>
    </dataValidation>
  </dataValidations>
  <pageMargins left="0.78740157480314965" right="0.78740157480314965" top="0.98425196850393704" bottom="0.98425196850393704" header="0.51181102362204722" footer="0.51181102362204722"/>
  <pageSetup paperSize="9"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4BC5-EAF5-454A-899A-ED52BC71260F}">
  <dimension ref="B1:O45"/>
  <sheetViews>
    <sheetView zoomScaleNormal="100" zoomScaleSheetLayoutView="90" workbookViewId="0"/>
  </sheetViews>
  <sheetFormatPr defaultRowHeight="13.5" x14ac:dyDescent="0.15"/>
  <cols>
    <col min="1" max="1" width="1.5" style="201" customWidth="1"/>
    <col min="2" max="7" width="10.875" style="201" customWidth="1"/>
    <col min="8" max="8" width="11.75" style="201" customWidth="1"/>
    <col min="9" max="9" width="12.625" style="201" customWidth="1"/>
    <col min="10" max="10" width="13.375" style="201" customWidth="1"/>
    <col min="11" max="11" width="2.125" style="201" customWidth="1"/>
    <col min="12" max="13" width="9" style="201" customWidth="1"/>
    <col min="14" max="14" width="9.125" style="201" customWidth="1"/>
    <col min="15" max="16" width="9" style="201" customWidth="1"/>
    <col min="17" max="16384" width="9" style="201"/>
  </cols>
  <sheetData>
    <row r="1" spans="2:15" ht="18.75" x14ac:dyDescent="0.15">
      <c r="B1" s="199"/>
      <c r="C1" s="200"/>
      <c r="D1" s="200"/>
      <c r="E1" s="200"/>
      <c r="F1" s="200"/>
      <c r="G1" s="200"/>
      <c r="H1" s="200"/>
      <c r="I1" s="200"/>
      <c r="J1" s="200"/>
      <c r="K1" s="200"/>
      <c r="L1" s="200"/>
      <c r="M1" s="200"/>
      <c r="N1" s="200"/>
      <c r="O1" s="200"/>
    </row>
    <row r="2" spans="2:15" x14ac:dyDescent="0.15">
      <c r="B2" s="200"/>
      <c r="C2" s="200"/>
      <c r="D2" s="200"/>
      <c r="E2" s="200"/>
      <c r="F2" s="200"/>
      <c r="G2" s="200"/>
      <c r="H2" s="200"/>
      <c r="I2" s="200"/>
      <c r="J2" s="200"/>
      <c r="K2" s="200"/>
      <c r="L2" s="200"/>
      <c r="M2" s="200"/>
      <c r="N2" s="200"/>
      <c r="O2" s="200"/>
    </row>
    <row r="3" spans="2:15" ht="39.75" customHeight="1" x14ac:dyDescent="0.15">
      <c r="B3" s="1154" t="s">
        <v>1197</v>
      </c>
      <c r="C3" s="1154"/>
      <c r="D3" s="1154"/>
      <c r="E3" s="1154"/>
      <c r="F3" s="1154"/>
      <c r="G3" s="1154"/>
      <c r="H3" s="1154"/>
      <c r="I3" s="1154"/>
      <c r="J3" s="1154"/>
      <c r="K3" s="202"/>
      <c r="L3" s="203"/>
      <c r="M3" s="203"/>
      <c r="N3" s="203"/>
      <c r="O3" s="203"/>
    </row>
    <row r="4" spans="2:15" ht="21.75" customHeight="1" x14ac:dyDescent="0.15">
      <c r="B4" s="204"/>
      <c r="C4" s="200"/>
      <c r="D4" s="200"/>
      <c r="E4" s="200"/>
      <c r="F4" s="200"/>
      <c r="G4" s="200"/>
      <c r="H4" s="200"/>
      <c r="I4" s="200"/>
      <c r="J4" s="200"/>
      <c r="K4" s="200"/>
      <c r="L4" s="200"/>
      <c r="M4" s="200"/>
      <c r="N4" s="200"/>
      <c r="O4" s="200"/>
    </row>
    <row r="5" spans="2:15" ht="21.75" customHeight="1" x14ac:dyDescent="0.15">
      <c r="B5" s="204"/>
      <c r="C5" s="200"/>
      <c r="D5" s="200"/>
      <c r="E5" s="200"/>
      <c r="F5" s="200"/>
      <c r="G5" s="200"/>
      <c r="H5" s="200"/>
      <c r="I5" s="200"/>
      <c r="J5" s="200"/>
      <c r="K5" s="200"/>
      <c r="L5" s="200"/>
      <c r="M5" s="200"/>
      <c r="N5" s="200"/>
      <c r="O5" s="200"/>
    </row>
    <row r="6" spans="2:15" s="205" customFormat="1" ht="33.75" customHeight="1" x14ac:dyDescent="0.15">
      <c r="B6" s="1153" t="s">
        <v>1198</v>
      </c>
      <c r="C6" s="1153"/>
      <c r="D6" s="1153"/>
      <c r="E6" s="1153"/>
      <c r="F6" s="1153"/>
      <c r="G6" s="1153"/>
      <c r="H6" s="1153"/>
      <c r="I6" s="1153"/>
      <c r="J6" s="1153"/>
    </row>
    <row r="7" spans="2:15" ht="9.75" customHeight="1" x14ac:dyDescent="0.15">
      <c r="B7" s="204"/>
      <c r="C7" s="200"/>
      <c r="D7" s="200"/>
      <c r="E7" s="200"/>
      <c r="F7" s="200"/>
      <c r="G7" s="206"/>
      <c r="H7" s="200"/>
      <c r="I7" s="200"/>
      <c r="J7" s="200"/>
      <c r="K7" s="200"/>
      <c r="L7" s="200"/>
      <c r="M7" s="200"/>
      <c r="N7" s="200"/>
      <c r="O7" s="200"/>
    </row>
    <row r="8" spans="2:15" s="207" customFormat="1" ht="33.75" customHeight="1" x14ac:dyDescent="0.15">
      <c r="B8" s="1153" t="s">
        <v>1199</v>
      </c>
      <c r="C8" s="1153"/>
      <c r="D8" s="1153"/>
      <c r="E8" s="1153"/>
      <c r="F8" s="1153"/>
      <c r="G8" s="1153"/>
      <c r="H8" s="1153"/>
      <c r="I8" s="1153"/>
      <c r="J8" s="1153"/>
      <c r="K8" s="205"/>
      <c r="L8" s="205"/>
      <c r="M8" s="205"/>
      <c r="N8" s="205"/>
      <c r="O8" s="205"/>
    </row>
    <row r="9" spans="2:15" ht="9" customHeight="1" x14ac:dyDescent="0.15">
      <c r="B9" s="204"/>
      <c r="C9" s="204"/>
      <c r="D9" s="204"/>
      <c r="E9" s="204"/>
      <c r="F9" s="204"/>
      <c r="G9" s="200"/>
      <c r="H9" s="200"/>
      <c r="I9" s="200"/>
      <c r="J9" s="200"/>
      <c r="K9" s="200"/>
      <c r="L9" s="200"/>
      <c r="M9" s="200"/>
      <c r="N9" s="200"/>
      <c r="O9" s="200"/>
    </row>
    <row r="10" spans="2:15" s="207" customFormat="1" ht="33.75" customHeight="1" x14ac:dyDescent="0.15">
      <c r="B10" s="1155" t="s">
        <v>1200</v>
      </c>
      <c r="C10" s="1155"/>
      <c r="D10" s="1155"/>
      <c r="E10" s="1155"/>
      <c r="F10" s="1155"/>
      <c r="G10" s="1155"/>
      <c r="H10" s="1155"/>
      <c r="I10" s="1155"/>
      <c r="J10" s="1155"/>
      <c r="K10" s="205"/>
      <c r="L10" s="205"/>
      <c r="M10" s="205"/>
      <c r="N10" s="205"/>
      <c r="O10" s="205"/>
    </row>
    <row r="11" spans="2:15" ht="12" customHeight="1" x14ac:dyDescent="0.15">
      <c r="B11" s="208"/>
      <c r="C11" s="208"/>
      <c r="D11" s="208"/>
      <c r="E11" s="208"/>
      <c r="F11" s="209"/>
      <c r="G11" s="210"/>
      <c r="H11" s="210"/>
      <c r="I11" s="210"/>
      <c r="J11" s="210"/>
      <c r="K11" s="210"/>
      <c r="L11" s="210"/>
      <c r="M11" s="210"/>
      <c r="N11" s="210"/>
      <c r="O11" s="210"/>
    </row>
    <row r="12" spans="2:15" s="207" customFormat="1" ht="33.75" customHeight="1" x14ac:dyDescent="0.15">
      <c r="B12" s="1153" t="s">
        <v>1201</v>
      </c>
      <c r="C12" s="1153"/>
      <c r="D12" s="1153"/>
      <c r="E12" s="1153"/>
      <c r="F12" s="1153"/>
      <c r="G12" s="1153"/>
      <c r="H12" s="1153"/>
      <c r="I12" s="1153"/>
      <c r="J12" s="1153"/>
      <c r="K12" s="211"/>
      <c r="L12" s="211"/>
      <c r="M12" s="211"/>
      <c r="N12" s="211"/>
      <c r="O12" s="211"/>
    </row>
    <row r="13" spans="2:15" ht="9" customHeight="1" x14ac:dyDescent="0.15">
      <c r="B13" s="208"/>
      <c r="C13" s="208"/>
      <c r="D13" s="208"/>
      <c r="E13" s="208"/>
      <c r="F13" s="209"/>
      <c r="G13" s="212"/>
      <c r="H13" s="212"/>
      <c r="I13" s="212"/>
      <c r="J13" s="212"/>
      <c r="K13" s="212"/>
      <c r="L13" s="212"/>
      <c r="M13" s="212"/>
      <c r="N13" s="213"/>
      <c r="O13" s="208"/>
    </row>
    <row r="14" spans="2:15" s="207" customFormat="1" ht="35.25" customHeight="1" x14ac:dyDescent="0.15">
      <c r="B14" s="1153" t="s">
        <v>1202</v>
      </c>
      <c r="C14" s="1153"/>
      <c r="D14" s="1153"/>
      <c r="E14" s="1153"/>
      <c r="F14" s="1153"/>
      <c r="G14" s="1153"/>
      <c r="H14" s="1153"/>
      <c r="I14" s="1153"/>
      <c r="J14" s="1153"/>
      <c r="K14" s="214"/>
      <c r="L14" s="214"/>
      <c r="M14" s="214"/>
      <c r="N14" s="214"/>
      <c r="O14" s="214"/>
    </row>
    <row r="15" spans="2:15" ht="9" customHeight="1" x14ac:dyDescent="0.15">
      <c r="B15" s="206"/>
      <c r="C15" s="206"/>
      <c r="D15" s="206"/>
      <c r="E15" s="206"/>
      <c r="F15" s="206"/>
      <c r="G15" s="206"/>
      <c r="H15" s="206"/>
      <c r="I15" s="206"/>
      <c r="J15" s="206"/>
      <c r="K15" s="206"/>
      <c r="L15" s="206"/>
      <c r="M15" s="206"/>
      <c r="N15" s="206"/>
      <c r="O15" s="206"/>
    </row>
    <row r="16" spans="2:15" s="207" customFormat="1" ht="33.75" customHeight="1" x14ac:dyDescent="0.15">
      <c r="B16" s="1155" t="s">
        <v>1203</v>
      </c>
      <c r="C16" s="1155"/>
      <c r="D16" s="1155"/>
      <c r="E16" s="1155"/>
      <c r="F16" s="1155"/>
      <c r="G16" s="1155"/>
      <c r="H16" s="1155"/>
      <c r="I16" s="1155"/>
      <c r="J16" s="1155"/>
      <c r="K16" s="205"/>
      <c r="L16" s="205"/>
      <c r="M16" s="205"/>
      <c r="N16" s="205"/>
      <c r="O16" s="205"/>
    </row>
    <row r="17" spans="2:15" ht="12" customHeight="1" x14ac:dyDescent="0.15">
      <c r="B17" s="206"/>
      <c r="C17" s="206"/>
      <c r="D17" s="206"/>
      <c r="E17" s="206"/>
      <c r="F17" s="206"/>
      <c r="G17" s="206"/>
      <c r="H17" s="206"/>
      <c r="I17" s="206"/>
      <c r="J17" s="206"/>
      <c r="K17" s="206"/>
      <c r="L17" s="206"/>
      <c r="M17" s="206"/>
      <c r="N17" s="206"/>
      <c r="O17" s="206"/>
    </row>
    <row r="18" spans="2:15" s="207" customFormat="1" ht="33.75" customHeight="1" x14ac:dyDescent="0.15">
      <c r="B18" s="1153" t="s">
        <v>1204</v>
      </c>
      <c r="C18" s="1153"/>
      <c r="D18" s="1153"/>
      <c r="E18" s="1153"/>
      <c r="F18" s="1153"/>
      <c r="G18" s="1153"/>
      <c r="H18" s="1153"/>
      <c r="I18" s="1153"/>
      <c r="J18" s="1153"/>
      <c r="K18" s="205"/>
      <c r="L18" s="205"/>
      <c r="M18" s="205"/>
      <c r="N18" s="205"/>
      <c r="O18" s="205"/>
    </row>
    <row r="19" spans="2:15" ht="9" customHeight="1" x14ac:dyDescent="0.15">
      <c r="B19" s="208"/>
      <c r="C19" s="208"/>
      <c r="D19" s="208"/>
      <c r="E19" s="208"/>
      <c r="F19" s="209"/>
      <c r="G19" s="212"/>
      <c r="H19" s="212"/>
      <c r="I19" s="212"/>
      <c r="J19" s="212"/>
      <c r="K19" s="200"/>
      <c r="L19" s="200"/>
      <c r="M19" s="200"/>
      <c r="N19" s="200"/>
      <c r="O19" s="200"/>
    </row>
    <row r="20" spans="2:15" s="207" customFormat="1" ht="33.75" customHeight="1" x14ac:dyDescent="0.15">
      <c r="B20" s="1153" t="s">
        <v>1205</v>
      </c>
      <c r="C20" s="1153"/>
      <c r="D20" s="1153"/>
      <c r="E20" s="1153"/>
      <c r="F20" s="1153"/>
      <c r="G20" s="1153"/>
      <c r="H20" s="1153"/>
      <c r="I20" s="1153"/>
      <c r="J20" s="1153"/>
      <c r="K20" s="205"/>
      <c r="L20" s="205"/>
      <c r="M20" s="205"/>
      <c r="N20" s="205"/>
      <c r="O20" s="205"/>
    </row>
    <row r="21" spans="2:15" ht="9" customHeight="1" x14ac:dyDescent="0.15">
      <c r="B21" s="206"/>
      <c r="C21" s="206"/>
      <c r="D21" s="206"/>
      <c r="E21" s="206"/>
      <c r="F21" s="206"/>
      <c r="G21" s="206"/>
      <c r="H21" s="206"/>
      <c r="I21" s="206"/>
      <c r="J21" s="206"/>
      <c r="K21" s="200"/>
      <c r="L21" s="200"/>
      <c r="M21" s="200"/>
      <c r="N21" s="200"/>
      <c r="O21" s="200"/>
    </row>
    <row r="22" spans="2:15" s="207" customFormat="1" ht="33.75" customHeight="1" x14ac:dyDescent="0.15">
      <c r="B22" s="1155" t="s">
        <v>1206</v>
      </c>
      <c r="C22" s="1155"/>
      <c r="D22" s="1155"/>
      <c r="E22" s="1155"/>
      <c r="F22" s="1155"/>
      <c r="G22" s="1155"/>
      <c r="H22" s="1155"/>
      <c r="I22" s="1155"/>
      <c r="J22" s="1155"/>
      <c r="K22" s="205"/>
      <c r="L22" s="205"/>
      <c r="M22" s="205"/>
      <c r="N22" s="205"/>
      <c r="O22" s="205"/>
    </row>
    <row r="23" spans="2:15" ht="12" customHeight="1" x14ac:dyDescent="0.15">
      <c r="B23" s="206"/>
      <c r="C23" s="206"/>
      <c r="D23" s="206"/>
      <c r="E23" s="206"/>
      <c r="F23" s="206"/>
      <c r="G23" s="206"/>
      <c r="H23" s="206"/>
      <c r="I23" s="206"/>
      <c r="J23" s="206"/>
      <c r="K23" s="206"/>
      <c r="L23" s="206"/>
      <c r="M23" s="206"/>
      <c r="N23" s="206"/>
      <c r="O23" s="206"/>
    </row>
    <row r="24" spans="2:15" s="207" customFormat="1" ht="33.75" customHeight="1" x14ac:dyDescent="0.15">
      <c r="B24" s="1153" t="s">
        <v>1207</v>
      </c>
      <c r="C24" s="1153"/>
      <c r="D24" s="1153"/>
      <c r="E24" s="1153"/>
      <c r="F24" s="1153"/>
      <c r="G24" s="1153"/>
      <c r="H24" s="1153"/>
      <c r="I24" s="1153"/>
      <c r="J24" s="1153"/>
      <c r="K24" s="205"/>
      <c r="L24" s="205"/>
      <c r="M24" s="205"/>
      <c r="N24" s="205"/>
      <c r="O24" s="205"/>
    </row>
    <row r="25" spans="2:15" ht="9" customHeight="1" x14ac:dyDescent="0.15">
      <c r="B25" s="208"/>
      <c r="C25" s="208"/>
      <c r="D25" s="208"/>
      <c r="E25" s="208"/>
      <c r="F25" s="209"/>
      <c r="G25" s="212"/>
      <c r="H25" s="212"/>
      <c r="I25" s="212"/>
      <c r="J25" s="212"/>
      <c r="K25" s="206"/>
      <c r="L25" s="206"/>
      <c r="M25" s="206"/>
      <c r="N25" s="206"/>
      <c r="O25" s="206"/>
    </row>
    <row r="26" spans="2:15" s="207" customFormat="1" ht="33.75" customHeight="1" x14ac:dyDescent="0.15">
      <c r="B26" s="1153" t="s">
        <v>1208</v>
      </c>
      <c r="C26" s="1153"/>
      <c r="D26" s="1153"/>
      <c r="E26" s="1153"/>
      <c r="F26" s="1153"/>
      <c r="G26" s="1153"/>
      <c r="H26" s="1153"/>
      <c r="I26" s="1153"/>
      <c r="J26" s="1153"/>
      <c r="K26" s="205"/>
      <c r="L26" s="205"/>
      <c r="M26" s="205"/>
      <c r="N26" s="205"/>
      <c r="O26" s="205"/>
    </row>
    <row r="27" spans="2:15" ht="9" customHeight="1" x14ac:dyDescent="0.15">
      <c r="B27" s="206"/>
      <c r="C27" s="206"/>
      <c r="D27" s="206"/>
      <c r="E27" s="206"/>
      <c r="F27" s="206"/>
      <c r="G27" s="206"/>
      <c r="H27" s="206"/>
      <c r="I27" s="206"/>
      <c r="J27" s="206"/>
      <c r="K27" s="206"/>
      <c r="L27" s="206"/>
      <c r="M27" s="206"/>
      <c r="N27" s="206"/>
      <c r="O27" s="206"/>
    </row>
    <row r="28" spans="2:15" s="207" customFormat="1" ht="33.75" customHeight="1" x14ac:dyDescent="0.15">
      <c r="B28" s="1155" t="s">
        <v>1209</v>
      </c>
      <c r="C28" s="1155"/>
      <c r="D28" s="1155"/>
      <c r="E28" s="1155"/>
      <c r="F28" s="1155"/>
      <c r="G28" s="1155"/>
      <c r="H28" s="1155"/>
      <c r="I28" s="1155"/>
      <c r="J28" s="1155"/>
      <c r="K28" s="205"/>
      <c r="L28" s="205"/>
      <c r="M28" s="205"/>
      <c r="N28" s="205"/>
      <c r="O28" s="205"/>
    </row>
    <row r="29" spans="2:15" ht="12" customHeight="1" x14ac:dyDescent="0.15">
      <c r="B29" s="206"/>
      <c r="C29" s="206"/>
      <c r="D29" s="206"/>
      <c r="E29" s="206"/>
      <c r="F29" s="206"/>
      <c r="G29" s="206"/>
      <c r="H29" s="206"/>
      <c r="I29" s="206"/>
      <c r="J29" s="206"/>
      <c r="K29" s="206"/>
      <c r="L29" s="206"/>
      <c r="M29" s="206"/>
      <c r="N29" s="206"/>
      <c r="O29" s="206"/>
    </row>
    <row r="30" spans="2:15" s="207" customFormat="1" ht="33.75" customHeight="1" x14ac:dyDescent="0.15">
      <c r="B30" s="1153" t="s">
        <v>1210</v>
      </c>
      <c r="C30" s="1153"/>
      <c r="D30" s="1153"/>
      <c r="E30" s="1153"/>
      <c r="F30" s="1153"/>
      <c r="G30" s="1153"/>
      <c r="H30" s="1153"/>
      <c r="I30" s="1153"/>
      <c r="J30" s="1153"/>
      <c r="K30" s="205"/>
      <c r="L30" s="205"/>
      <c r="M30" s="205"/>
      <c r="N30" s="205"/>
      <c r="O30" s="205"/>
    </row>
    <row r="31" spans="2:15" ht="9" customHeight="1" x14ac:dyDescent="0.15">
      <c r="B31" s="208"/>
      <c r="C31" s="208"/>
      <c r="D31" s="208"/>
      <c r="E31" s="208"/>
      <c r="F31" s="209"/>
      <c r="G31" s="212"/>
      <c r="H31" s="212"/>
      <c r="I31" s="212"/>
      <c r="J31" s="212"/>
      <c r="K31" s="206"/>
      <c r="L31" s="206"/>
      <c r="M31" s="206"/>
      <c r="N31" s="206"/>
      <c r="O31" s="206"/>
    </row>
    <row r="32" spans="2:15" s="207" customFormat="1" ht="33.75" customHeight="1" x14ac:dyDescent="0.15">
      <c r="B32" s="1153" t="s">
        <v>1211</v>
      </c>
      <c r="C32" s="1153"/>
      <c r="D32" s="1153"/>
      <c r="E32" s="1153"/>
      <c r="F32" s="1153"/>
      <c r="G32" s="1153"/>
      <c r="H32" s="1153"/>
      <c r="I32" s="1153"/>
      <c r="J32" s="1153"/>
      <c r="K32" s="205"/>
      <c r="L32" s="205"/>
      <c r="M32" s="205"/>
      <c r="N32" s="205"/>
      <c r="O32" s="205"/>
    </row>
    <row r="33" spans="2:15" ht="9" customHeight="1" x14ac:dyDescent="0.15">
      <c r="B33" s="206"/>
      <c r="C33" s="206"/>
      <c r="D33" s="206"/>
      <c r="E33" s="206"/>
      <c r="F33" s="206"/>
      <c r="G33" s="206"/>
      <c r="H33" s="206"/>
      <c r="I33" s="206"/>
      <c r="J33" s="206"/>
      <c r="K33" s="206"/>
      <c r="L33" s="206"/>
      <c r="M33" s="206"/>
      <c r="N33" s="206"/>
      <c r="O33" s="206"/>
    </row>
    <row r="34" spans="2:15" s="207" customFormat="1" ht="33.75" customHeight="1" x14ac:dyDescent="0.15">
      <c r="B34" s="1155" t="s">
        <v>1212</v>
      </c>
      <c r="C34" s="1155"/>
      <c r="D34" s="1155"/>
      <c r="E34" s="1155"/>
      <c r="F34" s="1155"/>
      <c r="G34" s="1155"/>
      <c r="H34" s="1155"/>
      <c r="I34" s="1155"/>
      <c r="J34" s="1155"/>
      <c r="K34" s="205"/>
      <c r="L34" s="205"/>
      <c r="M34" s="205"/>
      <c r="N34" s="205"/>
      <c r="O34" s="205"/>
    </row>
    <row r="35" spans="2:15" ht="15" customHeight="1" x14ac:dyDescent="0.15">
      <c r="B35" s="206"/>
      <c r="C35" s="206"/>
      <c r="D35" s="206"/>
      <c r="E35" s="206"/>
      <c r="F35" s="206"/>
      <c r="G35" s="206"/>
      <c r="H35" s="206"/>
      <c r="I35" s="206"/>
      <c r="J35" s="206"/>
      <c r="K35" s="206"/>
      <c r="L35" s="206"/>
      <c r="M35" s="206"/>
      <c r="N35" s="206"/>
      <c r="O35" s="206"/>
    </row>
    <row r="36" spans="2:15" ht="15" customHeight="1" x14ac:dyDescent="0.15">
      <c r="B36" s="206"/>
      <c r="C36" s="206"/>
      <c r="D36" s="206"/>
      <c r="E36" s="206"/>
      <c r="F36" s="206"/>
      <c r="G36" s="206"/>
      <c r="H36" s="206"/>
      <c r="I36" s="206"/>
      <c r="J36" s="206"/>
      <c r="K36" s="206"/>
      <c r="L36" s="206"/>
      <c r="M36" s="206"/>
      <c r="N36" s="206"/>
      <c r="O36" s="206"/>
    </row>
    <row r="37" spans="2:15" ht="15" customHeight="1" x14ac:dyDescent="0.15">
      <c r="B37" s="206"/>
      <c r="C37" s="206"/>
      <c r="D37" s="206"/>
      <c r="E37" s="206"/>
      <c r="F37" s="206"/>
      <c r="G37" s="206"/>
      <c r="H37" s="206"/>
      <c r="I37" s="206"/>
      <c r="J37" s="206"/>
      <c r="K37" s="206"/>
      <c r="L37" s="206"/>
      <c r="M37" s="206"/>
      <c r="N37" s="206"/>
      <c r="O37" s="206"/>
    </row>
    <row r="38" spans="2:15" ht="15" customHeight="1" x14ac:dyDescent="0.15">
      <c r="B38" s="206"/>
      <c r="C38" s="206"/>
      <c r="D38" s="206"/>
      <c r="E38" s="206"/>
      <c r="F38" s="206"/>
      <c r="G38" s="206"/>
      <c r="H38" s="206"/>
      <c r="I38" s="206"/>
      <c r="J38" s="206"/>
      <c r="K38" s="206"/>
      <c r="L38" s="206"/>
      <c r="M38" s="206"/>
      <c r="N38" s="206"/>
      <c r="O38" s="206"/>
    </row>
    <row r="39" spans="2:15" ht="15" customHeight="1" x14ac:dyDescent="0.15">
      <c r="B39" s="206"/>
      <c r="C39" s="206"/>
      <c r="D39" s="206"/>
      <c r="E39" s="206"/>
      <c r="F39" s="206"/>
      <c r="G39" s="206"/>
      <c r="H39" s="206"/>
      <c r="I39" s="206"/>
      <c r="J39" s="206"/>
      <c r="K39" s="206"/>
      <c r="L39" s="206"/>
      <c r="M39" s="206"/>
      <c r="N39" s="206"/>
      <c r="O39" s="206"/>
    </row>
    <row r="40" spans="2:15" ht="19.5" customHeight="1" x14ac:dyDescent="0.15">
      <c r="B40" s="206"/>
      <c r="C40" s="206"/>
      <c r="D40" s="206"/>
      <c r="E40" s="206"/>
      <c r="F40" s="206"/>
      <c r="G40" s="206"/>
      <c r="H40" s="206"/>
      <c r="I40" s="206"/>
      <c r="J40" s="206"/>
      <c r="K40" s="206"/>
      <c r="L40" s="206"/>
      <c r="M40" s="206"/>
      <c r="N40" s="206"/>
      <c r="O40" s="206"/>
    </row>
    <row r="41" spans="2:15" ht="19.5" customHeight="1" x14ac:dyDescent="0.15">
      <c r="B41" s="206"/>
      <c r="C41" s="206"/>
      <c r="D41" s="206"/>
      <c r="E41" s="206"/>
      <c r="F41" s="206"/>
      <c r="G41" s="206"/>
      <c r="H41" s="206"/>
      <c r="I41" s="206"/>
      <c r="J41" s="206"/>
      <c r="K41" s="206"/>
      <c r="L41" s="206"/>
      <c r="M41" s="206"/>
      <c r="N41" s="206"/>
      <c r="O41" s="206"/>
    </row>
    <row r="42" spans="2:15" x14ac:dyDescent="0.15">
      <c r="B42" s="200"/>
      <c r="C42" s="200"/>
      <c r="D42" s="200"/>
      <c r="E42" s="200"/>
      <c r="F42" s="200"/>
      <c r="G42" s="200"/>
      <c r="H42" s="200"/>
      <c r="I42" s="200"/>
      <c r="J42" s="200"/>
      <c r="K42" s="200"/>
      <c r="L42" s="200"/>
      <c r="M42" s="200"/>
      <c r="N42" s="200"/>
      <c r="O42" s="200"/>
    </row>
    <row r="45" spans="2:15" ht="14.25" x14ac:dyDescent="0.15">
      <c r="B45" s="215"/>
      <c r="C45" s="206"/>
      <c r="D45" s="206"/>
      <c r="E45" s="206"/>
      <c r="F45" s="206"/>
      <c r="G45" s="206"/>
      <c r="I45" s="206"/>
      <c r="M45" s="206"/>
      <c r="N45" s="206"/>
      <c r="O45" s="206"/>
    </row>
  </sheetData>
  <sheetProtection algorithmName="SHA-512" hashValue="CAlXAx24882EHFaUcxf4PLJ3a9KBlUc9l0bMLMw0eR+T7yiiXB+DR7uRTOHWyjGrBC++Tin792etOoSKtzOu6g==" saltValue="qDNPr5lS73woiDS/HuEtaw==" spinCount="100000" sheet="1" objects="1" scenarios="1"/>
  <mergeCells count="16">
    <mergeCell ref="B28:J28"/>
    <mergeCell ref="B30:J30"/>
    <mergeCell ref="B32:J32"/>
    <mergeCell ref="B34:J34"/>
    <mergeCell ref="B16:J16"/>
    <mergeCell ref="B18:J18"/>
    <mergeCell ref="B20:J20"/>
    <mergeCell ref="B22:J22"/>
    <mergeCell ref="B24:J24"/>
    <mergeCell ref="B26:J26"/>
    <mergeCell ref="B14:J14"/>
    <mergeCell ref="B3:J3"/>
    <mergeCell ref="B6:J6"/>
    <mergeCell ref="B8:J8"/>
    <mergeCell ref="B10:J10"/>
    <mergeCell ref="B12:J12"/>
  </mergeCells>
  <phoneticPr fontId="50"/>
  <printOptions horizontalCentered="1"/>
  <pageMargins left="0.59055118110236227" right="0.59055118110236227" top="0.98425196850393704" bottom="0.78740157480314965" header="0.51181102362204722" footer="0.51181102362204722"/>
  <pageSetup paperSize="9" scale="79" orientation="portrait" verticalDpi="0" r:id="rId1"/>
  <rowBreaks count="1" manualBreakCount="1">
    <brk id="39" min="1"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CD6B1-A39C-49BB-80CC-02699A8BD842}">
  <dimension ref="A1:R34"/>
  <sheetViews>
    <sheetView topLeftCell="A4" zoomScaleNormal="100" zoomScaleSheetLayoutView="100" workbookViewId="0">
      <selection activeCell="T43" sqref="T43"/>
    </sheetView>
  </sheetViews>
  <sheetFormatPr defaultRowHeight="13.5" x14ac:dyDescent="0.15"/>
  <cols>
    <col min="1" max="1" width="7.875" style="201" customWidth="1"/>
    <col min="2" max="2" width="6.875" style="201" customWidth="1"/>
    <col min="3" max="4" width="6.5" style="201" customWidth="1"/>
    <col min="5" max="5" width="6.875" style="201" customWidth="1"/>
    <col min="6" max="6" width="6.5" style="201" customWidth="1"/>
    <col min="7" max="7" width="6.875" style="201" customWidth="1"/>
    <col min="8" max="8" width="3.75" style="201" customWidth="1"/>
    <col min="9" max="9" width="6.5" style="201" customWidth="1"/>
    <col min="10" max="10" width="9.125" style="201" customWidth="1"/>
    <col min="11" max="11" width="4.875" style="201" customWidth="1"/>
    <col min="12" max="12" width="7.25" style="201" customWidth="1"/>
    <col min="13" max="13" width="4.75" style="201" customWidth="1"/>
    <col min="14" max="14" width="8.125" style="201" customWidth="1"/>
    <col min="15" max="15" width="5.125" style="201" customWidth="1"/>
    <col min="16" max="16" width="5" style="201" customWidth="1"/>
    <col min="17" max="17" width="6.625" style="201" customWidth="1"/>
    <col min="18" max="18" width="3" style="201" customWidth="1"/>
    <col min="19" max="16384" width="9" style="201"/>
  </cols>
  <sheetData>
    <row r="1" spans="1:18" x14ac:dyDescent="0.15">
      <c r="A1" s="200"/>
      <c r="B1" s="200"/>
      <c r="C1" s="200"/>
      <c r="D1" s="200"/>
      <c r="E1" s="200"/>
      <c r="F1" s="200"/>
      <c r="G1" s="200"/>
      <c r="H1" s="200"/>
      <c r="I1" s="200"/>
      <c r="J1" s="200"/>
      <c r="K1" s="200"/>
      <c r="L1" s="200"/>
      <c r="M1" s="200"/>
      <c r="N1" s="200"/>
      <c r="O1" s="200"/>
      <c r="P1" s="200"/>
      <c r="Q1" s="200"/>
      <c r="R1" s="200"/>
    </row>
    <row r="2" spans="1:18" x14ac:dyDescent="0.15">
      <c r="A2" s="200"/>
      <c r="B2" s="200"/>
      <c r="C2" s="200"/>
      <c r="D2" s="200"/>
      <c r="E2" s="200"/>
      <c r="F2" s="200"/>
      <c r="G2" s="200"/>
      <c r="H2" s="200"/>
      <c r="I2" s="200"/>
      <c r="J2" s="200"/>
      <c r="K2" s="200"/>
      <c r="L2" s="200"/>
      <c r="M2" s="200"/>
      <c r="N2" s="200"/>
      <c r="O2" s="200"/>
      <c r="P2" s="200"/>
      <c r="Q2" s="200"/>
      <c r="R2" s="200"/>
    </row>
    <row r="3" spans="1:18" x14ac:dyDescent="0.15">
      <c r="A3" s="200"/>
      <c r="B3" s="200"/>
      <c r="C3" s="200"/>
      <c r="D3" s="200"/>
      <c r="E3" s="200"/>
      <c r="F3" s="200"/>
      <c r="H3" s="216"/>
      <c r="J3" s="200"/>
      <c r="K3" s="200"/>
      <c r="L3" s="200"/>
      <c r="M3" s="200"/>
      <c r="N3" s="200"/>
      <c r="O3" s="200"/>
      <c r="P3" s="200"/>
      <c r="Q3" s="200"/>
      <c r="R3" s="200"/>
    </row>
    <row r="4" spans="1:18" ht="28.5" x14ac:dyDescent="0.15">
      <c r="A4" s="1157" t="s">
        <v>1213</v>
      </c>
      <c r="B4" s="1157"/>
      <c r="C4" s="1157"/>
      <c r="D4" s="1157"/>
      <c r="E4" s="1157"/>
      <c r="F4" s="1157"/>
      <c r="G4" s="1157"/>
      <c r="H4" s="1157"/>
      <c r="I4" s="1157"/>
      <c r="J4" s="1157"/>
      <c r="K4" s="1157"/>
      <c r="L4" s="1157"/>
      <c r="M4" s="1157"/>
      <c r="N4" s="1157"/>
      <c r="O4" s="1157"/>
      <c r="P4" s="217"/>
      <c r="Q4" s="218"/>
      <c r="R4" s="200"/>
    </row>
    <row r="5" spans="1:18" ht="29.25" customHeight="1" x14ac:dyDescent="0.15">
      <c r="A5" s="200"/>
      <c r="B5" s="200"/>
      <c r="C5" s="200"/>
      <c r="D5" s="200"/>
      <c r="E5" s="200"/>
      <c r="F5" s="200"/>
      <c r="G5" s="200"/>
      <c r="H5" s="200"/>
      <c r="I5" s="200"/>
      <c r="J5" s="200"/>
      <c r="K5" s="200"/>
      <c r="L5" s="200"/>
      <c r="M5" s="200"/>
      <c r="N5" s="200"/>
      <c r="O5" s="200"/>
      <c r="P5" s="200"/>
      <c r="Q5" s="200"/>
      <c r="R5" s="200"/>
    </row>
    <row r="6" spans="1:18" ht="21.75" customHeight="1" x14ac:dyDescent="0.15">
      <c r="A6" s="219"/>
      <c r="B6" s="219"/>
      <c r="C6" s="219"/>
      <c r="D6" s="219"/>
      <c r="E6" s="219"/>
      <c r="F6" s="219"/>
      <c r="G6" s="206"/>
      <c r="H6" s="206"/>
      <c r="I6" s="200"/>
      <c r="J6" s="200"/>
      <c r="K6" s="200"/>
      <c r="L6" s="200"/>
      <c r="M6" s="200"/>
      <c r="N6" s="200"/>
      <c r="O6" s="200"/>
      <c r="P6" s="200"/>
      <c r="Q6" s="200"/>
      <c r="R6" s="200"/>
    </row>
    <row r="7" spans="1:18" ht="28.5" customHeight="1" x14ac:dyDescent="0.15">
      <c r="A7" s="1153" t="s">
        <v>1214</v>
      </c>
      <c r="B7" s="1153"/>
      <c r="C7" s="1153"/>
      <c r="D7" s="1153"/>
      <c r="E7" s="1153"/>
      <c r="F7" s="1153"/>
      <c r="G7" s="1153"/>
      <c r="H7" s="1153"/>
      <c r="I7" s="200"/>
      <c r="J7" s="200"/>
      <c r="K7" s="200"/>
      <c r="L7" s="200"/>
      <c r="M7" s="200"/>
      <c r="N7" s="200"/>
      <c r="O7" s="200"/>
      <c r="P7" s="200"/>
      <c r="Q7" s="200"/>
      <c r="R7" s="200"/>
    </row>
    <row r="8" spans="1:18" ht="28.5" customHeight="1" x14ac:dyDescent="0.15">
      <c r="A8" s="1153" t="s">
        <v>1215</v>
      </c>
      <c r="B8" s="1153"/>
      <c r="C8" s="1153"/>
      <c r="D8" s="1153"/>
      <c r="E8" s="1153"/>
      <c r="F8" s="1153"/>
      <c r="G8" s="1153"/>
      <c r="H8" s="1153"/>
      <c r="I8" s="220" t="s">
        <v>1216</v>
      </c>
      <c r="K8" s="206"/>
      <c r="L8" s="200"/>
      <c r="M8" s="200"/>
      <c r="N8" s="200"/>
      <c r="O8" s="200"/>
      <c r="P8" s="200"/>
      <c r="Q8" s="200"/>
      <c r="R8" s="200"/>
    </row>
    <row r="9" spans="1:18" ht="28.5" customHeight="1" x14ac:dyDescent="0.15">
      <c r="A9" s="1153" t="s">
        <v>1217</v>
      </c>
      <c r="B9" s="1153"/>
      <c r="C9" s="1153"/>
      <c r="D9" s="1153"/>
      <c r="E9" s="1153"/>
      <c r="F9" s="1153"/>
      <c r="G9" s="1153"/>
      <c r="H9" s="1153"/>
      <c r="I9" s="200"/>
      <c r="J9" s="200"/>
      <c r="K9" s="200"/>
      <c r="L9" s="200"/>
      <c r="M9" s="200"/>
      <c r="N9" s="200"/>
      <c r="O9" s="200"/>
      <c r="P9" s="200"/>
      <c r="Q9" s="200"/>
      <c r="R9" s="200"/>
    </row>
    <row r="10" spans="1:18" ht="23.25" customHeight="1" x14ac:dyDescent="0.15">
      <c r="A10" s="221"/>
      <c r="B10" s="221"/>
      <c r="C10" s="221"/>
      <c r="D10" s="221"/>
      <c r="E10" s="221"/>
      <c r="F10" s="221"/>
      <c r="G10" s="206"/>
      <c r="H10" s="206"/>
      <c r="I10" s="200"/>
      <c r="J10" s="200"/>
      <c r="K10" s="200"/>
      <c r="L10" s="200"/>
      <c r="M10" s="200"/>
      <c r="N10" s="200"/>
      <c r="O10" s="200"/>
      <c r="P10" s="200"/>
      <c r="Q10" s="200"/>
      <c r="R10" s="200"/>
    </row>
    <row r="11" spans="1:18" ht="23.25" customHeight="1" x14ac:dyDescent="0.15">
      <c r="A11" s="204"/>
      <c r="B11" s="200"/>
      <c r="C11" s="200"/>
      <c r="D11" s="200"/>
      <c r="E11" s="200"/>
      <c r="F11" s="200"/>
      <c r="G11" s="200"/>
      <c r="H11" s="200"/>
      <c r="I11" s="200"/>
      <c r="J11" s="200"/>
      <c r="K11" s="200"/>
      <c r="L11" s="200"/>
      <c r="M11" s="200"/>
      <c r="N11" s="200"/>
      <c r="O11" s="200"/>
      <c r="P11" s="200"/>
      <c r="Q11" s="200"/>
      <c r="R11" s="200"/>
    </row>
    <row r="12" spans="1:18" ht="23.25" customHeight="1" x14ac:dyDescent="0.15">
      <c r="A12" s="200"/>
      <c r="B12" s="200"/>
      <c r="C12" s="200"/>
      <c r="D12" s="200"/>
      <c r="E12" s="200"/>
      <c r="F12" s="200"/>
      <c r="G12" s="200"/>
      <c r="H12" s="200"/>
      <c r="I12" s="200"/>
      <c r="J12" s="200"/>
      <c r="K12" s="200"/>
      <c r="L12" s="200"/>
      <c r="M12" s="200"/>
      <c r="N12" s="200"/>
      <c r="O12" s="200"/>
      <c r="P12" s="200"/>
      <c r="Q12" s="200"/>
      <c r="R12" s="200"/>
    </row>
    <row r="13" spans="1:18" ht="33" customHeight="1" x14ac:dyDescent="0.15">
      <c r="A13" s="1153" t="s">
        <v>1218</v>
      </c>
      <c r="B13" s="1153"/>
      <c r="C13" s="1153"/>
      <c r="D13" s="1153"/>
      <c r="E13" s="1153"/>
      <c r="F13" s="1153"/>
      <c r="G13" s="1153"/>
      <c r="H13" s="1153"/>
      <c r="I13" s="1153"/>
      <c r="J13" s="1153"/>
      <c r="K13" s="1153"/>
      <c r="L13" s="1153"/>
      <c r="M13" s="1153"/>
      <c r="N13" s="1153"/>
      <c r="O13" s="1153"/>
      <c r="P13" s="1153"/>
      <c r="Q13" s="208"/>
      <c r="R13" s="200"/>
    </row>
    <row r="14" spans="1:18" ht="33" customHeight="1" x14ac:dyDescent="0.15">
      <c r="A14" s="1156" t="s">
        <v>1219</v>
      </c>
      <c r="B14" s="1156"/>
      <c r="C14" s="1156"/>
      <c r="D14" s="1156"/>
      <c r="E14" s="1156"/>
      <c r="F14" s="1156"/>
      <c r="G14" s="1156"/>
      <c r="H14" s="1156"/>
      <c r="I14" s="1156"/>
      <c r="J14" s="1156"/>
      <c r="K14" s="1156"/>
      <c r="L14" s="1156"/>
      <c r="M14" s="1156"/>
      <c r="N14" s="1156"/>
      <c r="O14" s="1156"/>
      <c r="P14" s="208"/>
      <c r="Q14" s="208"/>
      <c r="R14" s="200"/>
    </row>
    <row r="15" spans="1:18" ht="33" customHeight="1" x14ac:dyDescent="0.15">
      <c r="A15" s="1153" t="s">
        <v>1220</v>
      </c>
      <c r="B15" s="1153"/>
      <c r="C15" s="1153"/>
      <c r="D15" s="1153"/>
      <c r="E15" s="1153"/>
      <c r="F15" s="1153"/>
      <c r="G15" s="1153"/>
      <c r="H15" s="1153"/>
      <c r="I15" s="1153"/>
      <c r="J15" s="1153"/>
      <c r="K15" s="1153"/>
      <c r="L15" s="1153"/>
      <c r="M15" s="1153"/>
      <c r="N15" s="1153"/>
      <c r="O15" s="1153"/>
      <c r="P15" s="1153"/>
      <c r="Q15" s="208"/>
      <c r="R15" s="200"/>
    </row>
    <row r="16" spans="1:18" ht="33" customHeight="1" x14ac:dyDescent="0.15">
      <c r="A16" s="1161" t="s">
        <v>1221</v>
      </c>
      <c r="B16" s="1161"/>
      <c r="C16" s="1161"/>
      <c r="D16" s="1161"/>
      <c r="E16" s="1161"/>
      <c r="F16" s="1161"/>
      <c r="G16" s="1161"/>
      <c r="H16" s="1161"/>
      <c r="I16" s="1161"/>
      <c r="J16" s="1161"/>
      <c r="K16" s="1161"/>
      <c r="L16" s="1161"/>
      <c r="M16" s="1161"/>
      <c r="N16" s="1161"/>
      <c r="O16" s="1161"/>
      <c r="P16" s="1161"/>
      <c r="Q16" s="214"/>
      <c r="R16" s="200"/>
    </row>
    <row r="17" spans="1:18" ht="19.5" customHeight="1" x14ac:dyDescent="0.15">
      <c r="A17" s="1162"/>
      <c r="B17" s="1162"/>
      <c r="C17" s="1162"/>
      <c r="D17" s="1162"/>
      <c r="E17" s="1162"/>
      <c r="F17" s="1162"/>
      <c r="G17" s="1162"/>
      <c r="H17" s="1162"/>
      <c r="I17" s="1162"/>
      <c r="J17" s="1162"/>
      <c r="K17" s="1162"/>
      <c r="L17" s="1162"/>
      <c r="M17" s="1162"/>
      <c r="N17" s="1162"/>
      <c r="O17" s="1162"/>
      <c r="P17" s="1162"/>
      <c r="Q17" s="1162"/>
      <c r="R17" s="200"/>
    </row>
    <row r="18" spans="1:18" x14ac:dyDescent="0.15">
      <c r="A18" s="200"/>
      <c r="B18" s="200"/>
      <c r="C18" s="200"/>
      <c r="D18" s="200"/>
      <c r="E18" s="200"/>
      <c r="F18" s="200"/>
      <c r="G18" s="200"/>
      <c r="H18" s="200"/>
      <c r="I18" s="200"/>
      <c r="J18" s="200"/>
      <c r="K18" s="200"/>
      <c r="L18" s="200"/>
      <c r="M18" s="200"/>
      <c r="N18" s="200"/>
      <c r="O18" s="200"/>
      <c r="P18" s="200"/>
      <c r="Q18" s="200"/>
      <c r="R18" s="200"/>
    </row>
    <row r="19" spans="1:18" ht="28.5" customHeight="1" x14ac:dyDescent="0.15">
      <c r="A19" s="200"/>
      <c r="B19" s="200"/>
      <c r="C19" s="200"/>
      <c r="D19" s="200"/>
      <c r="E19" s="200"/>
      <c r="F19" s="200"/>
      <c r="G19" s="200"/>
      <c r="H19" s="200"/>
      <c r="I19" s="227"/>
      <c r="J19" s="222"/>
      <c r="K19" s="223" t="s">
        <v>947</v>
      </c>
      <c r="L19" s="222"/>
      <c r="M19" s="223" t="s">
        <v>1079</v>
      </c>
      <c r="N19" s="222"/>
      <c r="O19" s="223" t="s">
        <v>949</v>
      </c>
      <c r="P19" s="216"/>
      <c r="Q19" s="200"/>
      <c r="R19" s="200"/>
    </row>
    <row r="20" spans="1:18" x14ac:dyDescent="0.15">
      <c r="A20" s="200"/>
      <c r="B20" s="200"/>
      <c r="C20" s="200"/>
      <c r="D20" s="200"/>
      <c r="E20" s="200"/>
      <c r="F20" s="200"/>
      <c r="G20" s="200"/>
      <c r="H20" s="200"/>
      <c r="I20" s="200"/>
      <c r="J20" s="216"/>
      <c r="K20" s="216"/>
      <c r="L20" s="216"/>
      <c r="M20" s="216"/>
      <c r="N20" s="216"/>
      <c r="O20" s="216"/>
      <c r="P20" s="216"/>
      <c r="Q20" s="200"/>
      <c r="R20" s="200"/>
    </row>
    <row r="21" spans="1:18" x14ac:dyDescent="0.15">
      <c r="A21" s="200"/>
      <c r="B21" s="200"/>
      <c r="C21" s="200"/>
      <c r="D21" s="200"/>
      <c r="E21" s="200"/>
      <c r="F21" s="200"/>
      <c r="G21" s="200"/>
      <c r="H21" s="200"/>
      <c r="I21" s="200"/>
      <c r="J21" s="200"/>
      <c r="K21" s="200"/>
      <c r="L21" s="200"/>
      <c r="M21" s="200"/>
      <c r="N21" s="200"/>
      <c r="O21" s="200"/>
      <c r="P21" s="200"/>
      <c r="Q21" s="200"/>
      <c r="R21" s="200"/>
    </row>
    <row r="22" spans="1:18" ht="47.25" customHeight="1" x14ac:dyDescent="0.2">
      <c r="A22" s="200"/>
      <c r="B22" s="200"/>
      <c r="C22" s="200"/>
      <c r="D22" s="200"/>
      <c r="E22" s="206"/>
      <c r="F22" s="206"/>
      <c r="G22" s="206"/>
      <c r="H22" s="224"/>
      <c r="I22" s="225" t="s">
        <v>1222</v>
      </c>
      <c r="J22" s="1163" t="str">
        <f>'01.入会申込書'!M39</f>
        <v>　</v>
      </c>
      <c r="K22" s="1163"/>
      <c r="L22" s="1163"/>
      <c r="M22" s="1163"/>
      <c r="N22" s="1163"/>
      <c r="O22" s="1163"/>
      <c r="P22" s="226"/>
      <c r="Q22" s="200"/>
      <c r="R22" s="200"/>
    </row>
    <row r="23" spans="1:18" ht="22.5" customHeight="1" x14ac:dyDescent="0.15">
      <c r="A23" s="200"/>
      <c r="B23" s="200"/>
      <c r="C23" s="200"/>
      <c r="D23" s="200"/>
      <c r="E23" s="206"/>
      <c r="F23" s="206"/>
      <c r="G23" s="206"/>
      <c r="H23" s="206"/>
      <c r="I23" s="206"/>
      <c r="J23" s="210"/>
      <c r="K23" s="210"/>
      <c r="L23" s="210"/>
      <c r="M23" s="210"/>
      <c r="N23" s="210"/>
      <c r="O23" s="210"/>
      <c r="P23" s="210"/>
      <c r="Q23" s="200"/>
      <c r="R23" s="200"/>
    </row>
    <row r="24" spans="1:18" ht="39.75" customHeight="1" x14ac:dyDescent="0.2">
      <c r="A24" s="200"/>
      <c r="B24" s="200"/>
      <c r="C24" s="200"/>
      <c r="D24" s="200"/>
      <c r="E24" s="206"/>
      <c r="F24" s="206"/>
      <c r="G24" s="206"/>
      <c r="H24" s="224"/>
      <c r="I24" s="225" t="s">
        <v>1223</v>
      </c>
      <c r="J24" s="1164" t="str">
        <f>'01.入会申込書'!M35</f>
        <v/>
      </c>
      <c r="K24" s="1164"/>
      <c r="L24" s="1164"/>
      <c r="M24" s="1164"/>
      <c r="N24" s="1164"/>
      <c r="O24" s="1164"/>
      <c r="P24" s="226"/>
      <c r="Q24" s="200"/>
      <c r="R24" s="200"/>
    </row>
    <row r="25" spans="1:18" ht="22.5" customHeight="1" x14ac:dyDescent="0.15">
      <c r="A25" s="200"/>
      <c r="B25" s="200"/>
      <c r="C25" s="200"/>
      <c r="D25" s="200"/>
      <c r="E25" s="206"/>
      <c r="F25" s="206"/>
      <c r="G25" s="206"/>
      <c r="H25" s="206"/>
      <c r="I25" s="206"/>
      <c r="J25" s="227"/>
      <c r="K25" s="227"/>
      <c r="L25" s="227"/>
      <c r="M25" s="227"/>
      <c r="N25" s="227"/>
      <c r="O25" s="227"/>
      <c r="P25" s="227"/>
      <c r="Q25" s="200"/>
      <c r="R25" s="200"/>
    </row>
    <row r="26" spans="1:18" ht="39.75" customHeight="1" x14ac:dyDescent="0.2">
      <c r="A26" s="200"/>
      <c r="B26" s="200"/>
      <c r="C26" s="200"/>
      <c r="D26" s="200"/>
      <c r="E26" s="206"/>
      <c r="F26" s="206"/>
      <c r="G26" s="206"/>
      <c r="H26" s="224"/>
      <c r="I26" s="225" t="s">
        <v>1224</v>
      </c>
      <c r="J26" s="1165">
        <f>'01.入会申込書'!M47</f>
        <v>0</v>
      </c>
      <c r="K26" s="1165"/>
      <c r="L26" s="1165"/>
      <c r="M26" s="1165"/>
      <c r="N26" s="1165"/>
      <c r="O26" s="225" t="s">
        <v>1225</v>
      </c>
      <c r="P26" s="228"/>
      <c r="Q26" s="200"/>
      <c r="R26" s="200"/>
    </row>
    <row r="27" spans="1:18" x14ac:dyDescent="0.15">
      <c r="A27" s="200"/>
      <c r="B27" s="200"/>
      <c r="C27" s="200"/>
      <c r="D27" s="200"/>
      <c r="E27" s="200"/>
      <c r="F27" s="200"/>
      <c r="G27" s="200"/>
      <c r="H27" s="200"/>
      <c r="I27" s="200"/>
      <c r="J27" s="200"/>
      <c r="K27" s="200"/>
      <c r="L27" s="200"/>
      <c r="M27" s="200"/>
      <c r="N27" s="200"/>
      <c r="O27" s="200"/>
      <c r="P27" s="200"/>
      <c r="Q27" s="200"/>
      <c r="R27" s="200"/>
    </row>
    <row r="28" spans="1:18" x14ac:dyDescent="0.15">
      <c r="A28" s="200"/>
      <c r="B28" s="200"/>
      <c r="C28" s="200"/>
      <c r="D28" s="200"/>
      <c r="E28" s="200"/>
      <c r="F28" s="200"/>
      <c r="G28" s="200"/>
      <c r="H28" s="200"/>
      <c r="I28" s="200"/>
      <c r="J28" s="200"/>
      <c r="K28" s="200"/>
      <c r="L28" s="200"/>
      <c r="M28" s="200"/>
      <c r="N28" s="200"/>
      <c r="O28" s="200"/>
      <c r="P28" s="200"/>
      <c r="Q28" s="200"/>
      <c r="R28" s="200"/>
    </row>
    <row r="29" spans="1:18" x14ac:dyDescent="0.15">
      <c r="A29" s="200"/>
      <c r="B29" s="200"/>
      <c r="C29" s="200"/>
      <c r="D29" s="200"/>
      <c r="E29" s="200"/>
      <c r="F29" s="200"/>
      <c r="G29" s="200"/>
      <c r="H29" s="200"/>
      <c r="I29" s="200"/>
      <c r="J29" s="200"/>
      <c r="K29" s="200"/>
      <c r="L29" s="200"/>
      <c r="M29" s="200"/>
      <c r="N29" s="200"/>
      <c r="O29" s="200"/>
      <c r="P29" s="200"/>
      <c r="Q29" s="200"/>
      <c r="R29" s="200"/>
    </row>
    <row r="30" spans="1:18" x14ac:dyDescent="0.15">
      <c r="A30" s="200"/>
      <c r="B30" s="200"/>
      <c r="C30" s="200"/>
      <c r="D30" s="200"/>
      <c r="E30" s="200"/>
      <c r="F30" s="200"/>
      <c r="G30" s="200"/>
      <c r="H30" s="200"/>
      <c r="I30" s="200"/>
      <c r="J30" s="200"/>
      <c r="K30" s="200"/>
      <c r="L30" s="200"/>
      <c r="M30" s="200"/>
      <c r="N30" s="200"/>
      <c r="O30" s="200"/>
      <c r="P30" s="200"/>
      <c r="Q30" s="200"/>
      <c r="R30" s="200"/>
    </row>
    <row r="31" spans="1:18" x14ac:dyDescent="0.15">
      <c r="A31" s="200"/>
      <c r="B31" s="200"/>
      <c r="C31" s="200"/>
      <c r="D31" s="200"/>
      <c r="E31" s="200"/>
      <c r="F31" s="200"/>
      <c r="G31" s="200"/>
      <c r="H31" s="200"/>
      <c r="I31" s="200"/>
      <c r="J31" s="200"/>
      <c r="K31" s="200"/>
      <c r="L31" s="200"/>
      <c r="M31" s="200"/>
      <c r="N31" s="200"/>
      <c r="O31" s="200"/>
      <c r="P31" s="200"/>
      <c r="Q31" s="200"/>
      <c r="R31" s="200"/>
    </row>
    <row r="32" spans="1:18" ht="18" customHeight="1" x14ac:dyDescent="0.15">
      <c r="A32" s="200"/>
      <c r="B32" s="200"/>
      <c r="C32" s="200"/>
      <c r="D32" s="200"/>
      <c r="E32" s="200"/>
      <c r="F32" s="200"/>
      <c r="G32" s="200"/>
      <c r="H32" s="200"/>
      <c r="I32" s="200"/>
      <c r="J32" s="200"/>
      <c r="K32" s="200"/>
      <c r="L32" s="200"/>
      <c r="M32" s="200"/>
      <c r="N32" s="200"/>
      <c r="O32" s="200"/>
      <c r="P32" s="200"/>
      <c r="Q32" s="200"/>
      <c r="R32" s="200"/>
    </row>
    <row r="33" spans="1:18" ht="21.75" customHeight="1" x14ac:dyDescent="0.15">
      <c r="A33" s="200"/>
      <c r="O33" s="200"/>
      <c r="P33" s="200"/>
      <c r="Q33" s="200"/>
      <c r="R33" s="200"/>
    </row>
    <row r="34" spans="1:18" ht="17.25" x14ac:dyDescent="0.15">
      <c r="C34" s="1158" t="s">
        <v>1226</v>
      </c>
      <c r="D34" s="1159"/>
      <c r="E34" s="1159"/>
      <c r="F34" s="1159"/>
      <c r="G34" s="1159"/>
      <c r="H34" s="1159"/>
      <c r="I34" s="1159"/>
      <c r="J34" s="1159"/>
      <c r="K34" s="1159"/>
      <c r="L34" s="1159"/>
      <c r="M34" s="1159"/>
      <c r="N34" s="1160"/>
    </row>
  </sheetData>
  <sheetProtection algorithmName="SHA-512" hashValue="mSkIlziiMMBDkAoAQtb8xN9bM2lApdY3SVWIy4HZp/f/WnsuW4TH7AxQUqWYLmBg7GRD/0gTB3Ap9WUy3QH3Ew==" saltValue="pKGxuvnwaBRfymq58rtcPg==" spinCount="100000" sheet="1" objects="1" scenarios="1"/>
  <mergeCells count="13">
    <mergeCell ref="C34:N34"/>
    <mergeCell ref="A15:P15"/>
    <mergeCell ref="A16:P16"/>
    <mergeCell ref="A17:Q17"/>
    <mergeCell ref="J22:O22"/>
    <mergeCell ref="J24:O24"/>
    <mergeCell ref="J26:N26"/>
    <mergeCell ref="A14:O14"/>
    <mergeCell ref="A4:O4"/>
    <mergeCell ref="A7:H7"/>
    <mergeCell ref="A8:H8"/>
    <mergeCell ref="A9:H9"/>
    <mergeCell ref="A13:P13"/>
  </mergeCells>
  <phoneticPr fontId="50"/>
  <pageMargins left="0.82677165354330717" right="0.23622047244094491" top="0.55118110236220474" bottom="0.35433070866141736" header="0.31496062992125984" footer="0.31496062992125984"/>
  <pageSetup paperSize="9" scale="83" orientation="portrait"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D3FCB-67F2-4F97-BB30-2AFEF5EAFE91}">
  <sheetPr>
    <tabColor indexed="42"/>
  </sheetPr>
  <dimension ref="A1:CI47"/>
  <sheetViews>
    <sheetView showZeros="0" topLeftCell="A7" zoomScaleNormal="100" zoomScaleSheetLayoutView="100" workbookViewId="0">
      <selection activeCell="AY16" sqref="AY16:CI17"/>
    </sheetView>
  </sheetViews>
  <sheetFormatPr defaultColWidth="2" defaultRowHeight="12" x14ac:dyDescent="0.15"/>
  <cols>
    <col min="1" max="1" width="3.125" style="172" customWidth="1"/>
    <col min="2" max="257" width="2" style="172"/>
    <col min="258" max="258" width="3.125" style="172" customWidth="1"/>
    <col min="259" max="513" width="2" style="172"/>
    <col min="514" max="514" width="3.125" style="172" customWidth="1"/>
    <col min="515" max="769" width="2" style="172"/>
    <col min="770" max="770" width="3.125" style="172" customWidth="1"/>
    <col min="771" max="1025" width="2" style="172"/>
    <col min="1026" max="1026" width="3.125" style="172" customWidth="1"/>
    <col min="1027" max="1281" width="2" style="172"/>
    <col min="1282" max="1282" width="3.125" style="172" customWidth="1"/>
    <col min="1283" max="1537" width="2" style="172"/>
    <col min="1538" max="1538" width="3.125" style="172" customWidth="1"/>
    <col min="1539" max="1793" width="2" style="172"/>
    <col min="1794" max="1794" width="3.125" style="172" customWidth="1"/>
    <col min="1795" max="2049" width="2" style="172"/>
    <col min="2050" max="2050" width="3.125" style="172" customWidth="1"/>
    <col min="2051" max="2305" width="2" style="172"/>
    <col min="2306" max="2306" width="3.125" style="172" customWidth="1"/>
    <col min="2307" max="2561" width="2" style="172"/>
    <col min="2562" max="2562" width="3.125" style="172" customWidth="1"/>
    <col min="2563" max="2817" width="2" style="172"/>
    <col min="2818" max="2818" width="3.125" style="172" customWidth="1"/>
    <col min="2819" max="3073" width="2" style="172"/>
    <col min="3074" max="3074" width="3.125" style="172" customWidth="1"/>
    <col min="3075" max="3329" width="2" style="172"/>
    <col min="3330" max="3330" width="3.125" style="172" customWidth="1"/>
    <col min="3331" max="3585" width="2" style="172"/>
    <col min="3586" max="3586" width="3.125" style="172" customWidth="1"/>
    <col min="3587" max="3841" width="2" style="172"/>
    <col min="3842" max="3842" width="3.125" style="172" customWidth="1"/>
    <col min="3843" max="4097" width="2" style="172"/>
    <col min="4098" max="4098" width="3.125" style="172" customWidth="1"/>
    <col min="4099" max="4353" width="2" style="172"/>
    <col min="4354" max="4354" width="3.125" style="172" customWidth="1"/>
    <col min="4355" max="4609" width="2" style="172"/>
    <col min="4610" max="4610" width="3.125" style="172" customWidth="1"/>
    <col min="4611" max="4865" width="2" style="172"/>
    <col min="4866" max="4866" width="3.125" style="172" customWidth="1"/>
    <col min="4867" max="5121" width="2" style="172"/>
    <col min="5122" max="5122" width="3.125" style="172" customWidth="1"/>
    <col min="5123" max="5377" width="2" style="172"/>
    <col min="5378" max="5378" width="3.125" style="172" customWidth="1"/>
    <col min="5379" max="5633" width="2" style="172"/>
    <col min="5634" max="5634" width="3.125" style="172" customWidth="1"/>
    <col min="5635" max="5889" width="2" style="172"/>
    <col min="5890" max="5890" width="3.125" style="172" customWidth="1"/>
    <col min="5891" max="6145" width="2" style="172"/>
    <col min="6146" max="6146" width="3.125" style="172" customWidth="1"/>
    <col min="6147" max="6401" width="2" style="172"/>
    <col min="6402" max="6402" width="3.125" style="172" customWidth="1"/>
    <col min="6403" max="6657" width="2" style="172"/>
    <col min="6658" max="6658" width="3.125" style="172" customWidth="1"/>
    <col min="6659" max="6913" width="2" style="172"/>
    <col min="6914" max="6914" width="3.125" style="172" customWidth="1"/>
    <col min="6915" max="7169" width="2" style="172"/>
    <col min="7170" max="7170" width="3.125" style="172" customWidth="1"/>
    <col min="7171" max="7425" width="2" style="172"/>
    <col min="7426" max="7426" width="3.125" style="172" customWidth="1"/>
    <col min="7427" max="7681" width="2" style="172"/>
    <col min="7682" max="7682" width="3.125" style="172" customWidth="1"/>
    <col min="7683" max="7937" width="2" style="172"/>
    <col min="7938" max="7938" width="3.125" style="172" customWidth="1"/>
    <col min="7939" max="8193" width="2" style="172"/>
    <col min="8194" max="8194" width="3.125" style="172" customWidth="1"/>
    <col min="8195" max="8449" width="2" style="172"/>
    <col min="8450" max="8450" width="3.125" style="172" customWidth="1"/>
    <col min="8451" max="8705" width="2" style="172"/>
    <col min="8706" max="8706" width="3.125" style="172" customWidth="1"/>
    <col min="8707" max="8961" width="2" style="172"/>
    <col min="8962" max="8962" width="3.125" style="172" customWidth="1"/>
    <col min="8963" max="9217" width="2" style="172"/>
    <col min="9218" max="9218" width="3.125" style="172" customWidth="1"/>
    <col min="9219" max="9473" width="2" style="172"/>
    <col min="9474" max="9474" width="3.125" style="172" customWidth="1"/>
    <col min="9475" max="9729" width="2" style="172"/>
    <col min="9730" max="9730" width="3.125" style="172" customWidth="1"/>
    <col min="9731" max="9985" width="2" style="172"/>
    <col min="9986" max="9986" width="3.125" style="172" customWidth="1"/>
    <col min="9987" max="10241" width="2" style="172"/>
    <col min="10242" max="10242" width="3.125" style="172" customWidth="1"/>
    <col min="10243" max="10497" width="2" style="172"/>
    <col min="10498" max="10498" width="3.125" style="172" customWidth="1"/>
    <col min="10499" max="10753" width="2" style="172"/>
    <col min="10754" max="10754" width="3.125" style="172" customWidth="1"/>
    <col min="10755" max="11009" width="2" style="172"/>
    <col min="11010" max="11010" width="3.125" style="172" customWidth="1"/>
    <col min="11011" max="11265" width="2" style="172"/>
    <col min="11266" max="11266" width="3.125" style="172" customWidth="1"/>
    <col min="11267" max="11521" width="2" style="172"/>
    <col min="11522" max="11522" width="3.125" style="172" customWidth="1"/>
    <col min="11523" max="11777" width="2" style="172"/>
    <col min="11778" max="11778" width="3.125" style="172" customWidth="1"/>
    <col min="11779" max="12033" width="2" style="172"/>
    <col min="12034" max="12034" width="3.125" style="172" customWidth="1"/>
    <col min="12035" max="12289" width="2" style="172"/>
    <col min="12290" max="12290" width="3.125" style="172" customWidth="1"/>
    <col min="12291" max="12545" width="2" style="172"/>
    <col min="12546" max="12546" width="3.125" style="172" customWidth="1"/>
    <col min="12547" max="12801" width="2" style="172"/>
    <col min="12802" max="12802" width="3.125" style="172" customWidth="1"/>
    <col min="12803" max="13057" width="2" style="172"/>
    <col min="13058" max="13058" width="3.125" style="172" customWidth="1"/>
    <col min="13059" max="13313" width="2" style="172"/>
    <col min="13314" max="13314" width="3.125" style="172" customWidth="1"/>
    <col min="13315" max="13569" width="2" style="172"/>
    <col min="13570" max="13570" width="3.125" style="172" customWidth="1"/>
    <col min="13571" max="13825" width="2" style="172"/>
    <col min="13826" max="13826" width="3.125" style="172" customWidth="1"/>
    <col min="13827" max="14081" width="2" style="172"/>
    <col min="14082" max="14082" width="3.125" style="172" customWidth="1"/>
    <col min="14083" max="14337" width="2" style="172"/>
    <col min="14338" max="14338" width="3.125" style="172" customWidth="1"/>
    <col min="14339" max="14593" width="2" style="172"/>
    <col min="14594" max="14594" width="3.125" style="172" customWidth="1"/>
    <col min="14595" max="14849" width="2" style="172"/>
    <col min="14850" max="14850" width="3.125" style="172" customWidth="1"/>
    <col min="14851" max="15105" width="2" style="172"/>
    <col min="15106" max="15106" width="3.125" style="172" customWidth="1"/>
    <col min="15107" max="15361" width="2" style="172"/>
    <col min="15362" max="15362" width="3.125" style="172" customWidth="1"/>
    <col min="15363" max="15617" width="2" style="172"/>
    <col min="15618" max="15618" width="3.125" style="172" customWidth="1"/>
    <col min="15619" max="15873" width="2" style="172"/>
    <col min="15874" max="15874" width="3.125" style="172" customWidth="1"/>
    <col min="15875" max="16129" width="2" style="172"/>
    <col min="16130" max="16130" width="3.125" style="172" customWidth="1"/>
    <col min="16131" max="16384" width="2" style="172"/>
  </cols>
  <sheetData>
    <row r="1" spans="1:87" ht="12" customHeight="1" x14ac:dyDescent="0.15">
      <c r="A1" s="1166" t="s">
        <v>1096</v>
      </c>
      <c r="B1" s="1167"/>
      <c r="C1" s="1167"/>
      <c r="D1" s="1167"/>
      <c r="E1" s="1167"/>
      <c r="F1" s="1167"/>
      <c r="G1" s="1167"/>
      <c r="H1" s="1167"/>
      <c r="I1" s="1167"/>
      <c r="J1" s="1167"/>
      <c r="K1" s="1167"/>
      <c r="L1" s="1167"/>
      <c r="M1" s="1167"/>
      <c r="N1" s="1167"/>
      <c r="O1" s="1167"/>
      <c r="P1" s="1167"/>
      <c r="Q1" s="1167"/>
      <c r="R1" s="1170" t="s">
        <v>1097</v>
      </c>
      <c r="S1" s="1170"/>
      <c r="T1" s="1170"/>
      <c r="U1" s="1170"/>
      <c r="V1" s="1170"/>
      <c r="W1" s="1170"/>
      <c r="X1" s="1170"/>
      <c r="Y1" s="1170"/>
      <c r="Z1" s="1170"/>
      <c r="AA1" s="1170"/>
      <c r="AB1" s="1170"/>
      <c r="AC1" s="1170"/>
      <c r="AD1" s="1170"/>
      <c r="AE1" s="1170"/>
      <c r="AF1" s="1170"/>
      <c r="AG1" s="1170"/>
      <c r="AH1" s="1170"/>
      <c r="AI1" s="1170"/>
      <c r="AJ1" s="1170"/>
      <c r="AK1" s="1170"/>
      <c r="AL1" s="1171"/>
      <c r="AM1" s="171"/>
      <c r="AN1" s="171"/>
      <c r="AO1" s="171"/>
      <c r="AP1" s="171"/>
      <c r="AS1" s="1172" t="s">
        <v>1098</v>
      </c>
      <c r="AT1" s="1172"/>
      <c r="AU1" s="1172"/>
      <c r="AV1" s="1172"/>
      <c r="AW1" s="1172"/>
      <c r="AX1" s="1172"/>
      <c r="AY1" s="1172"/>
      <c r="AZ1" s="1172"/>
      <c r="BA1" s="1173" t="s">
        <v>1099</v>
      </c>
      <c r="BB1" s="1173"/>
      <c r="BC1" s="1173"/>
      <c r="BD1" s="1173"/>
      <c r="BE1" s="1173"/>
      <c r="BF1" s="1173"/>
      <c r="BG1" s="1173"/>
      <c r="BH1" s="1173"/>
      <c r="BI1" s="1173"/>
      <c r="BJ1" s="1173"/>
      <c r="BK1" s="1173"/>
      <c r="BL1" s="1173"/>
      <c r="BM1" s="1173"/>
      <c r="BN1" s="1172" t="s">
        <v>1100</v>
      </c>
      <c r="BO1" s="1172"/>
      <c r="BP1" s="1172"/>
      <c r="BQ1" s="1172"/>
      <c r="BR1" s="1172"/>
      <c r="BS1" s="1172"/>
      <c r="BT1" s="1172"/>
      <c r="BU1" s="1172"/>
      <c r="BV1" s="1172"/>
      <c r="BW1" s="1173" t="s">
        <v>1101</v>
      </c>
      <c r="BX1" s="1173"/>
      <c r="BY1" s="1173"/>
      <c r="BZ1" s="1173"/>
      <c r="CA1" s="1173"/>
      <c r="CB1" s="1173"/>
      <c r="CC1" s="1173"/>
      <c r="CD1" s="1173"/>
      <c r="CE1" s="1173"/>
      <c r="CF1" s="1173"/>
      <c r="CG1" s="1173"/>
      <c r="CH1" s="1173"/>
      <c r="CI1" s="1173"/>
    </row>
    <row r="2" spans="1:87" x14ac:dyDescent="0.15">
      <c r="A2" s="1168"/>
      <c r="B2" s="1169"/>
      <c r="C2" s="1169"/>
      <c r="D2" s="1169"/>
      <c r="E2" s="1169"/>
      <c r="F2" s="1169"/>
      <c r="G2" s="1169"/>
      <c r="H2" s="1169"/>
      <c r="I2" s="1169"/>
      <c r="J2" s="1169"/>
      <c r="K2" s="1169"/>
      <c r="L2" s="1169"/>
      <c r="M2" s="1169"/>
      <c r="N2" s="1169"/>
      <c r="O2" s="1169"/>
      <c r="P2" s="1169"/>
      <c r="Q2" s="1169"/>
      <c r="R2" s="1174" t="s">
        <v>1102</v>
      </c>
      <c r="S2" s="1174"/>
      <c r="T2" s="1174"/>
      <c r="U2" s="1174"/>
      <c r="V2" s="1174"/>
      <c r="W2" s="1174"/>
      <c r="X2" s="1174"/>
      <c r="Y2" s="1174"/>
      <c r="Z2" s="1174"/>
      <c r="AA2" s="1174"/>
      <c r="AB2" s="1174"/>
      <c r="AC2" s="1174"/>
      <c r="AD2" s="1174"/>
      <c r="AE2" s="1174"/>
      <c r="AF2" s="1174"/>
      <c r="AG2" s="1174"/>
      <c r="AH2" s="1174"/>
      <c r="AI2" s="1174"/>
      <c r="AJ2" s="1174"/>
      <c r="AL2" s="173" t="s">
        <v>1103</v>
      </c>
      <c r="AM2" s="174"/>
      <c r="AN2" s="174"/>
      <c r="AO2" s="174"/>
      <c r="AP2" s="174"/>
      <c r="AS2" s="1172"/>
      <c r="AT2" s="1172"/>
      <c r="AU2" s="1172"/>
      <c r="AV2" s="1172"/>
      <c r="AW2" s="1172"/>
      <c r="AX2" s="1172"/>
      <c r="AY2" s="1172"/>
      <c r="AZ2" s="1172"/>
      <c r="BA2" s="1173"/>
      <c r="BB2" s="1173"/>
      <c r="BC2" s="1173"/>
      <c r="BD2" s="1173"/>
      <c r="BE2" s="1173"/>
      <c r="BF2" s="1173"/>
      <c r="BG2" s="1173"/>
      <c r="BH2" s="1173"/>
      <c r="BI2" s="1173"/>
      <c r="BJ2" s="1173"/>
      <c r="BK2" s="1173"/>
      <c r="BL2" s="1173"/>
      <c r="BM2" s="1173"/>
      <c r="BN2" s="1172"/>
      <c r="BO2" s="1172"/>
      <c r="BP2" s="1172"/>
      <c r="BQ2" s="1172"/>
      <c r="BR2" s="1172"/>
      <c r="BS2" s="1172"/>
      <c r="BT2" s="1172"/>
      <c r="BU2" s="1172"/>
      <c r="BV2" s="1172"/>
      <c r="BW2" s="1173"/>
      <c r="BX2" s="1173"/>
      <c r="BY2" s="1173"/>
      <c r="BZ2" s="1173"/>
      <c r="CA2" s="1173"/>
      <c r="CB2" s="1173"/>
      <c r="CC2" s="1173"/>
      <c r="CD2" s="1173"/>
      <c r="CE2" s="1173"/>
      <c r="CF2" s="1173"/>
      <c r="CG2" s="1173"/>
      <c r="CH2" s="1173"/>
      <c r="CI2" s="1173"/>
    </row>
    <row r="3" spans="1:87" x14ac:dyDescent="0.15">
      <c r="A3" s="1175" t="s">
        <v>1104</v>
      </c>
      <c r="B3" s="1175"/>
      <c r="C3" s="1175"/>
      <c r="D3" s="1175"/>
      <c r="E3" s="1175"/>
      <c r="F3" s="1175"/>
      <c r="G3" s="176" t="s">
        <v>1105</v>
      </c>
      <c r="H3" s="177"/>
      <c r="I3" s="177"/>
      <c r="J3" s="177"/>
      <c r="K3" s="177"/>
      <c r="L3" s="1176"/>
      <c r="M3" s="1176"/>
      <c r="N3" s="1176"/>
      <c r="O3" s="1176"/>
      <c r="P3" s="1176"/>
      <c r="Q3" s="1176"/>
      <c r="R3" s="177" t="s">
        <v>1106</v>
      </c>
      <c r="S3" s="177"/>
      <c r="T3" s="177"/>
      <c r="U3" s="177"/>
      <c r="V3" s="177"/>
      <c r="W3" s="177"/>
      <c r="X3" s="177"/>
      <c r="Y3" s="177"/>
      <c r="Z3" s="177"/>
      <c r="AA3" s="177"/>
      <c r="AB3" s="177"/>
      <c r="AC3" s="177"/>
      <c r="AD3" s="177"/>
      <c r="AE3" s="177"/>
      <c r="AF3" s="177"/>
      <c r="AG3" s="177"/>
      <c r="AH3" s="177"/>
      <c r="AI3" s="177"/>
      <c r="AJ3" s="177"/>
      <c r="AK3" s="177"/>
      <c r="AL3" s="178"/>
      <c r="AS3" s="1172"/>
      <c r="AT3" s="1172"/>
      <c r="AU3" s="1172"/>
      <c r="AV3" s="1172"/>
      <c r="AW3" s="1172"/>
      <c r="AX3" s="1172"/>
      <c r="AY3" s="1172"/>
      <c r="AZ3" s="1172"/>
      <c r="BA3" s="1173"/>
      <c r="BB3" s="1173"/>
      <c r="BC3" s="1173"/>
      <c r="BD3" s="1173"/>
      <c r="BE3" s="1173"/>
      <c r="BF3" s="1173"/>
      <c r="BG3" s="1173"/>
      <c r="BH3" s="1173"/>
      <c r="BI3" s="1173"/>
      <c r="BJ3" s="1173"/>
      <c r="BK3" s="1173"/>
      <c r="BL3" s="1173"/>
      <c r="BM3" s="1173"/>
      <c r="BN3" s="1172"/>
      <c r="BO3" s="1172"/>
      <c r="BP3" s="1172"/>
      <c r="BQ3" s="1172"/>
      <c r="BR3" s="1172"/>
      <c r="BS3" s="1172"/>
      <c r="BT3" s="1172"/>
      <c r="BU3" s="1172"/>
      <c r="BV3" s="1172"/>
      <c r="BW3" s="1173"/>
      <c r="BX3" s="1173"/>
      <c r="BY3" s="1173"/>
      <c r="BZ3" s="1173"/>
      <c r="CA3" s="1173"/>
      <c r="CB3" s="1173"/>
      <c r="CC3" s="1173"/>
      <c r="CD3" s="1173"/>
      <c r="CE3" s="1173"/>
      <c r="CF3" s="1173"/>
      <c r="CG3" s="1173"/>
      <c r="CH3" s="1173"/>
      <c r="CI3" s="1173"/>
    </row>
    <row r="4" spans="1:87" x14ac:dyDescent="0.15">
      <c r="A4" s="1175" t="s">
        <v>1107</v>
      </c>
      <c r="B4" s="1175"/>
      <c r="C4" s="1175"/>
      <c r="D4" s="1175"/>
      <c r="E4" s="1175"/>
      <c r="F4" s="1175"/>
      <c r="G4" s="176"/>
      <c r="H4" s="177"/>
      <c r="I4" s="1183"/>
      <c r="J4" s="1183"/>
      <c r="K4" s="1183"/>
      <c r="L4" s="177" t="s">
        <v>1108</v>
      </c>
      <c r="M4" s="1183"/>
      <c r="N4" s="1183"/>
      <c r="O4" s="1183"/>
      <c r="P4" s="177" t="s">
        <v>1109</v>
      </c>
      <c r="Q4" s="1183"/>
      <c r="R4" s="1183"/>
      <c r="S4" s="1183"/>
      <c r="T4" s="177" t="s">
        <v>1110</v>
      </c>
      <c r="U4" s="177"/>
      <c r="V4" s="177"/>
      <c r="W4" s="177"/>
      <c r="X4" s="177"/>
      <c r="Y4" s="177"/>
      <c r="Z4" s="177"/>
      <c r="AA4" s="177"/>
      <c r="AB4" s="177"/>
      <c r="AC4" s="177"/>
      <c r="AD4" s="177"/>
      <c r="AE4" s="177"/>
      <c r="AF4" s="177"/>
      <c r="AG4" s="177"/>
      <c r="AH4" s="177"/>
      <c r="AI4" s="177"/>
      <c r="AJ4" s="177"/>
      <c r="AK4" s="177"/>
      <c r="AL4" s="178"/>
      <c r="AS4" s="1172"/>
      <c r="AT4" s="1172"/>
      <c r="AU4" s="1172"/>
      <c r="AV4" s="1172"/>
      <c r="AW4" s="1172"/>
      <c r="AX4" s="1172"/>
      <c r="AY4" s="1172"/>
      <c r="AZ4" s="1172"/>
      <c r="BA4" s="1173"/>
      <c r="BB4" s="1173"/>
      <c r="BC4" s="1173"/>
      <c r="BD4" s="1173"/>
      <c r="BE4" s="1173"/>
      <c r="BF4" s="1173"/>
      <c r="BG4" s="1173"/>
      <c r="BH4" s="1173"/>
      <c r="BI4" s="1173"/>
      <c r="BJ4" s="1173"/>
      <c r="BK4" s="1173"/>
      <c r="BL4" s="1173"/>
      <c r="BM4" s="1173"/>
      <c r="BN4" s="1172"/>
      <c r="BO4" s="1172"/>
      <c r="BP4" s="1172"/>
      <c r="BQ4" s="1172"/>
      <c r="BR4" s="1172"/>
      <c r="BS4" s="1172"/>
      <c r="BT4" s="1172"/>
      <c r="BU4" s="1172"/>
      <c r="BV4" s="1172"/>
      <c r="BW4" s="1173"/>
      <c r="BX4" s="1173"/>
      <c r="BY4" s="1173"/>
      <c r="BZ4" s="1173"/>
      <c r="CA4" s="1173"/>
      <c r="CB4" s="1173"/>
      <c r="CC4" s="1173"/>
      <c r="CD4" s="1173"/>
      <c r="CE4" s="1173"/>
      <c r="CF4" s="1173"/>
      <c r="CG4" s="1173"/>
      <c r="CH4" s="1173"/>
      <c r="CI4" s="1173"/>
    </row>
    <row r="5" spans="1:87" x14ac:dyDescent="0.15">
      <c r="A5" s="1175" t="s">
        <v>1111</v>
      </c>
      <c r="B5" s="1175"/>
      <c r="C5" s="1175"/>
      <c r="D5" s="1175"/>
      <c r="E5" s="1175"/>
      <c r="F5" s="1175"/>
      <c r="G5" s="1184"/>
      <c r="H5" s="1185"/>
      <c r="I5" s="1185"/>
      <c r="J5" s="1185"/>
      <c r="K5" s="1185"/>
      <c r="L5" s="177" t="s">
        <v>1112</v>
      </c>
      <c r="M5" s="1186"/>
      <c r="N5" s="1187"/>
      <c r="O5" s="1187"/>
      <c r="P5" s="177" t="s">
        <v>1113</v>
      </c>
      <c r="Q5" s="177"/>
      <c r="R5" s="1186"/>
      <c r="S5" s="1187"/>
      <c r="T5" s="1187"/>
      <c r="U5" s="1187"/>
      <c r="V5" s="1187"/>
      <c r="W5" s="177" t="s">
        <v>1114</v>
      </c>
      <c r="X5" s="1176"/>
      <c r="Y5" s="1176"/>
      <c r="Z5" s="1176"/>
      <c r="AA5" s="1176"/>
      <c r="AB5" s="177" t="s">
        <v>1108</v>
      </c>
      <c r="AC5" s="1176"/>
      <c r="AD5" s="1176"/>
      <c r="AE5" s="1176"/>
      <c r="AF5" s="177" t="s">
        <v>1109</v>
      </c>
      <c r="AG5" s="1176"/>
      <c r="AH5" s="1176"/>
      <c r="AI5" s="1176"/>
      <c r="AJ5" s="177" t="s">
        <v>1115</v>
      </c>
      <c r="AK5" s="177"/>
      <c r="AL5" s="178"/>
      <c r="AS5" s="1172"/>
      <c r="AT5" s="1172"/>
      <c r="AU5" s="1172"/>
      <c r="AV5" s="1172"/>
      <c r="AW5" s="1172"/>
      <c r="AX5" s="1172"/>
      <c r="AY5" s="1172"/>
      <c r="AZ5" s="1172"/>
      <c r="BA5" s="1173"/>
      <c r="BB5" s="1173"/>
      <c r="BC5" s="1173"/>
      <c r="BD5" s="1173"/>
      <c r="BE5" s="1173"/>
      <c r="BF5" s="1173"/>
      <c r="BG5" s="1173"/>
      <c r="BH5" s="1173"/>
      <c r="BI5" s="1173"/>
      <c r="BJ5" s="1173"/>
      <c r="BK5" s="1173"/>
      <c r="BL5" s="1173"/>
      <c r="BM5" s="1173"/>
      <c r="BN5" s="1172"/>
      <c r="BO5" s="1172"/>
      <c r="BP5" s="1172"/>
      <c r="BQ5" s="1172"/>
      <c r="BR5" s="1172"/>
      <c r="BS5" s="1172"/>
      <c r="BT5" s="1172"/>
      <c r="BU5" s="1172"/>
      <c r="BV5" s="1172"/>
      <c r="BW5" s="1173"/>
      <c r="BX5" s="1173"/>
      <c r="BY5" s="1173"/>
      <c r="BZ5" s="1173"/>
      <c r="CA5" s="1173"/>
      <c r="CB5" s="1173"/>
      <c r="CC5" s="1173"/>
      <c r="CD5" s="1173"/>
      <c r="CE5" s="1173"/>
      <c r="CF5" s="1173"/>
      <c r="CG5" s="1173"/>
      <c r="CH5" s="1173"/>
      <c r="CI5" s="1173"/>
    </row>
    <row r="6" spans="1:87" x14ac:dyDescent="0.15">
      <c r="A6" s="1177" t="s">
        <v>1116</v>
      </c>
      <c r="B6" s="1177"/>
      <c r="C6" s="1177"/>
      <c r="D6" s="1177"/>
      <c r="E6" s="1177"/>
      <c r="F6" s="1177"/>
      <c r="G6" s="1178" t="str">
        <f>'01.入会申込書'!M33</f>
        <v/>
      </c>
      <c r="H6" s="1178"/>
      <c r="I6" s="1178"/>
      <c r="J6" s="1178"/>
      <c r="K6" s="1178"/>
      <c r="L6" s="1178"/>
      <c r="M6" s="1178"/>
      <c r="N6" s="1178"/>
      <c r="O6" s="1178"/>
      <c r="P6" s="1178"/>
      <c r="Q6" s="1178"/>
      <c r="R6" s="1178"/>
      <c r="S6" s="1178"/>
      <c r="T6" s="1178"/>
      <c r="U6" s="1178"/>
      <c r="V6" s="1178"/>
      <c r="W6" s="1178"/>
      <c r="X6" s="1178"/>
      <c r="Y6" s="1178"/>
      <c r="Z6" s="1178"/>
      <c r="AA6" s="1178"/>
      <c r="AB6" s="1178"/>
      <c r="AC6" s="1178"/>
      <c r="AD6" s="1178"/>
      <c r="AE6" s="1178"/>
      <c r="AF6" s="1178"/>
      <c r="AG6" s="1178"/>
      <c r="AH6" s="1178"/>
      <c r="AI6" s="1178"/>
      <c r="AJ6" s="1178"/>
      <c r="AK6" s="1178"/>
      <c r="AL6" s="1178"/>
      <c r="AM6" s="180"/>
      <c r="AN6" s="180"/>
      <c r="AO6" s="180"/>
      <c r="AP6" s="180"/>
      <c r="AS6" s="1172"/>
      <c r="AT6" s="1172"/>
      <c r="AU6" s="1172"/>
      <c r="AV6" s="1172"/>
      <c r="AW6" s="1172"/>
      <c r="AX6" s="1172"/>
      <c r="AY6" s="1172"/>
      <c r="AZ6" s="1172"/>
      <c r="BA6" s="1173"/>
      <c r="BB6" s="1173"/>
      <c r="BC6" s="1173"/>
      <c r="BD6" s="1173"/>
      <c r="BE6" s="1173"/>
      <c r="BF6" s="1173"/>
      <c r="BG6" s="1173"/>
      <c r="BH6" s="1173"/>
      <c r="BI6" s="1173"/>
      <c r="BJ6" s="1173"/>
      <c r="BK6" s="1173"/>
      <c r="BL6" s="1173"/>
      <c r="BM6" s="1173"/>
      <c r="BN6" s="1172"/>
      <c r="BO6" s="1172"/>
      <c r="BP6" s="1172"/>
      <c r="BQ6" s="1172"/>
      <c r="BR6" s="1172"/>
      <c r="BS6" s="1172"/>
      <c r="BT6" s="1172"/>
      <c r="BU6" s="1172"/>
      <c r="BV6" s="1172"/>
      <c r="BW6" s="1173"/>
      <c r="BX6" s="1173"/>
      <c r="BY6" s="1173"/>
      <c r="BZ6" s="1173"/>
      <c r="CA6" s="1173"/>
      <c r="CB6" s="1173"/>
      <c r="CC6" s="1173"/>
      <c r="CD6" s="1173"/>
      <c r="CE6" s="1173"/>
      <c r="CF6" s="1173"/>
      <c r="CG6" s="1173"/>
      <c r="CH6" s="1173"/>
      <c r="CI6" s="1173"/>
    </row>
    <row r="7" spans="1:87" x14ac:dyDescent="0.15">
      <c r="A7" s="1179" t="s">
        <v>1117</v>
      </c>
      <c r="B7" s="1179"/>
      <c r="C7" s="1179"/>
      <c r="D7" s="1179"/>
      <c r="E7" s="1179"/>
      <c r="F7" s="1179"/>
      <c r="G7" s="1181" t="str">
        <f>'01.入会申込書'!M35</f>
        <v/>
      </c>
      <c r="H7" s="1181"/>
      <c r="I7" s="1181"/>
      <c r="J7" s="1181"/>
      <c r="K7" s="1181"/>
      <c r="L7" s="1181"/>
      <c r="M7" s="1181"/>
      <c r="N7" s="1181"/>
      <c r="O7" s="1181"/>
      <c r="P7" s="1181"/>
      <c r="Q7" s="1181"/>
      <c r="R7" s="1181"/>
      <c r="S7" s="1181"/>
      <c r="T7" s="1181"/>
      <c r="U7" s="1181"/>
      <c r="V7" s="1181"/>
      <c r="W7" s="1181"/>
      <c r="X7" s="1181"/>
      <c r="Y7" s="1181"/>
      <c r="Z7" s="1181"/>
      <c r="AA7" s="1181"/>
      <c r="AB7" s="1181"/>
      <c r="AC7" s="1181"/>
      <c r="AD7" s="1181"/>
      <c r="AE7" s="1181"/>
      <c r="AF7" s="1181"/>
      <c r="AG7" s="1181"/>
      <c r="AH7" s="1181"/>
      <c r="AI7" s="1181"/>
      <c r="AJ7" s="1181"/>
      <c r="AK7" s="1181"/>
      <c r="AL7" s="1181"/>
      <c r="AM7" s="180"/>
      <c r="AN7" s="180"/>
      <c r="AO7" s="180"/>
      <c r="AP7" s="180"/>
      <c r="AS7" s="1172"/>
      <c r="AT7" s="1172"/>
      <c r="AU7" s="1172"/>
      <c r="AV7" s="1172"/>
      <c r="AW7" s="1172"/>
      <c r="AX7" s="1172"/>
      <c r="AY7" s="1172"/>
      <c r="AZ7" s="1172"/>
      <c r="BA7" s="1173"/>
      <c r="BB7" s="1173"/>
      <c r="BC7" s="1173"/>
      <c r="BD7" s="1173"/>
      <c r="BE7" s="1173"/>
      <c r="BF7" s="1173"/>
      <c r="BG7" s="1173"/>
      <c r="BH7" s="1173"/>
      <c r="BI7" s="1173"/>
      <c r="BJ7" s="1173"/>
      <c r="BK7" s="1173"/>
      <c r="BL7" s="1173"/>
      <c r="BM7" s="1173"/>
      <c r="BN7" s="1172"/>
      <c r="BO7" s="1172"/>
      <c r="BP7" s="1172"/>
      <c r="BQ7" s="1172"/>
      <c r="BR7" s="1172"/>
      <c r="BS7" s="1172"/>
      <c r="BT7" s="1172"/>
      <c r="BU7" s="1172"/>
      <c r="BV7" s="1172"/>
      <c r="BW7" s="1173"/>
      <c r="BX7" s="1173"/>
      <c r="BY7" s="1173"/>
      <c r="BZ7" s="1173"/>
      <c r="CA7" s="1173"/>
      <c r="CB7" s="1173"/>
      <c r="CC7" s="1173"/>
      <c r="CD7" s="1173"/>
      <c r="CE7" s="1173"/>
      <c r="CF7" s="1173"/>
      <c r="CG7" s="1173"/>
      <c r="CH7" s="1173"/>
      <c r="CI7" s="1173"/>
    </row>
    <row r="8" spans="1:87" x14ac:dyDescent="0.15">
      <c r="A8" s="1180"/>
      <c r="B8" s="1180"/>
      <c r="C8" s="1180"/>
      <c r="D8" s="1180"/>
      <c r="E8" s="1180"/>
      <c r="F8" s="1180"/>
      <c r="G8" s="1182"/>
      <c r="H8" s="1182"/>
      <c r="I8" s="1182"/>
      <c r="J8" s="1182"/>
      <c r="K8" s="1182"/>
      <c r="L8" s="1182"/>
      <c r="M8" s="1182"/>
      <c r="N8" s="1182"/>
      <c r="O8" s="1182"/>
      <c r="P8" s="1182"/>
      <c r="Q8" s="1182"/>
      <c r="R8" s="1182"/>
      <c r="S8" s="1182"/>
      <c r="T8" s="1182"/>
      <c r="U8" s="1182"/>
      <c r="V8" s="1182"/>
      <c r="W8" s="1182"/>
      <c r="X8" s="1182"/>
      <c r="Y8" s="1182"/>
      <c r="Z8" s="1182"/>
      <c r="AA8" s="1182"/>
      <c r="AB8" s="1182"/>
      <c r="AC8" s="1182"/>
      <c r="AD8" s="1182"/>
      <c r="AE8" s="1182"/>
      <c r="AF8" s="1182"/>
      <c r="AG8" s="1182"/>
      <c r="AH8" s="1182"/>
      <c r="AI8" s="1182"/>
      <c r="AJ8" s="1182"/>
      <c r="AK8" s="1182"/>
      <c r="AL8" s="1182"/>
      <c r="AM8" s="180"/>
      <c r="AN8" s="180"/>
      <c r="AO8" s="180"/>
      <c r="AP8" s="180"/>
      <c r="AS8" s="1172"/>
      <c r="AT8" s="1172"/>
      <c r="AU8" s="1172"/>
      <c r="AV8" s="1172"/>
      <c r="AW8" s="1172"/>
      <c r="AX8" s="1172"/>
      <c r="AY8" s="1172"/>
      <c r="AZ8" s="1172"/>
      <c r="BA8" s="1173"/>
      <c r="BB8" s="1173"/>
      <c r="BC8" s="1173"/>
      <c r="BD8" s="1173"/>
      <c r="BE8" s="1173"/>
      <c r="BF8" s="1173"/>
      <c r="BG8" s="1173"/>
      <c r="BH8" s="1173"/>
      <c r="BI8" s="1173"/>
      <c r="BJ8" s="1173"/>
      <c r="BK8" s="1173"/>
      <c r="BL8" s="1173"/>
      <c r="BM8" s="1173"/>
      <c r="BN8" s="1172"/>
      <c r="BO8" s="1172"/>
      <c r="BP8" s="1172"/>
      <c r="BQ8" s="1172"/>
      <c r="BR8" s="1172"/>
      <c r="BS8" s="1172"/>
      <c r="BT8" s="1172"/>
      <c r="BU8" s="1172"/>
      <c r="BV8" s="1172"/>
      <c r="BW8" s="1173"/>
      <c r="BX8" s="1173"/>
      <c r="BY8" s="1173"/>
      <c r="BZ8" s="1173"/>
      <c r="CA8" s="1173"/>
      <c r="CB8" s="1173"/>
      <c r="CC8" s="1173"/>
      <c r="CD8" s="1173"/>
      <c r="CE8" s="1173"/>
      <c r="CF8" s="1173"/>
      <c r="CG8" s="1173"/>
      <c r="CH8" s="1173"/>
      <c r="CI8" s="1173"/>
    </row>
    <row r="9" spans="1:87" x14ac:dyDescent="0.15">
      <c r="A9" s="1177" t="s">
        <v>1116</v>
      </c>
      <c r="B9" s="1177"/>
      <c r="C9" s="1177"/>
      <c r="D9" s="1177"/>
      <c r="E9" s="1177"/>
      <c r="F9" s="1177"/>
      <c r="G9" s="1178" t="str">
        <f>'01.入会申込書'!M45</f>
        <v/>
      </c>
      <c r="H9" s="1178"/>
      <c r="I9" s="1178"/>
      <c r="J9" s="1178"/>
      <c r="K9" s="1178"/>
      <c r="L9" s="1178"/>
      <c r="M9" s="1178"/>
      <c r="N9" s="1178"/>
      <c r="O9" s="1178"/>
      <c r="P9" s="1178"/>
      <c r="Q9" s="1178"/>
      <c r="R9" s="1178"/>
      <c r="S9" s="1178"/>
      <c r="T9" s="1178"/>
      <c r="U9" s="1178"/>
      <c r="V9" s="1178"/>
      <c r="W9" s="1178"/>
      <c r="X9" s="1178"/>
      <c r="Y9" s="1178"/>
      <c r="Z9" s="1178"/>
      <c r="AA9" s="1178"/>
      <c r="AB9" s="1178"/>
      <c r="AC9" s="1178"/>
      <c r="AD9" s="1178"/>
      <c r="AE9" s="1178"/>
      <c r="AF9" s="1178"/>
      <c r="AG9" s="1178"/>
      <c r="AH9" s="1178"/>
      <c r="AI9" s="1178"/>
      <c r="AJ9" s="1178"/>
      <c r="AK9" s="1178"/>
      <c r="AL9" s="1178"/>
      <c r="AM9" s="180"/>
      <c r="AN9" s="180"/>
      <c r="AO9" s="180"/>
      <c r="AP9" s="180"/>
      <c r="AS9" s="1172"/>
      <c r="AT9" s="1172"/>
      <c r="AU9" s="1172"/>
      <c r="AV9" s="1172"/>
      <c r="AW9" s="1172"/>
      <c r="AX9" s="1172"/>
      <c r="AY9" s="1172"/>
      <c r="AZ9" s="1172"/>
      <c r="BA9" s="1173"/>
      <c r="BB9" s="1173"/>
      <c r="BC9" s="1173"/>
      <c r="BD9" s="1173"/>
      <c r="BE9" s="1173"/>
      <c r="BF9" s="1173"/>
      <c r="BG9" s="1173"/>
      <c r="BH9" s="1173"/>
      <c r="BI9" s="1173"/>
      <c r="BJ9" s="1173"/>
      <c r="BK9" s="1173"/>
      <c r="BL9" s="1173"/>
      <c r="BM9" s="1173"/>
      <c r="BN9" s="1172"/>
      <c r="BO9" s="1172"/>
      <c r="BP9" s="1172"/>
      <c r="BQ9" s="1172"/>
      <c r="BR9" s="1172"/>
      <c r="BS9" s="1172"/>
      <c r="BT9" s="1172"/>
      <c r="BU9" s="1172"/>
      <c r="BV9" s="1172"/>
      <c r="BW9" s="1173"/>
      <c r="BX9" s="1173"/>
      <c r="BY9" s="1173"/>
      <c r="BZ9" s="1173"/>
      <c r="CA9" s="1173"/>
      <c r="CB9" s="1173"/>
      <c r="CC9" s="1173"/>
      <c r="CD9" s="1173"/>
      <c r="CE9" s="1173"/>
      <c r="CF9" s="1173"/>
      <c r="CG9" s="1173"/>
      <c r="CH9" s="1173"/>
      <c r="CI9" s="1173"/>
    </row>
    <row r="10" spans="1:87" x14ac:dyDescent="0.15">
      <c r="A10" s="1179" t="s">
        <v>1118</v>
      </c>
      <c r="B10" s="1179"/>
      <c r="C10" s="1179"/>
      <c r="D10" s="1179"/>
      <c r="E10" s="1179"/>
      <c r="F10" s="1179"/>
      <c r="G10" s="1181">
        <f>'01.入会申込書'!M47</f>
        <v>0</v>
      </c>
      <c r="H10" s="1181"/>
      <c r="I10" s="1181"/>
      <c r="J10" s="1181"/>
      <c r="K10" s="1181"/>
      <c r="L10" s="1181"/>
      <c r="M10" s="1181"/>
      <c r="N10" s="1181"/>
      <c r="O10" s="1181"/>
      <c r="P10" s="1181"/>
      <c r="Q10" s="1181"/>
      <c r="R10" s="1181"/>
      <c r="S10" s="1181"/>
      <c r="T10" s="1181"/>
      <c r="U10" s="1181"/>
      <c r="V10" s="1181"/>
      <c r="W10" s="1181"/>
      <c r="X10" s="1181"/>
      <c r="Y10" s="1181"/>
      <c r="Z10" s="1181"/>
      <c r="AA10" s="1181"/>
      <c r="AB10" s="1181"/>
      <c r="AC10" s="1181"/>
      <c r="AD10" s="1181"/>
      <c r="AE10" s="1181"/>
      <c r="AF10" s="1181"/>
      <c r="AG10" s="1181"/>
      <c r="AH10" s="1181"/>
      <c r="AI10" s="1181"/>
      <c r="AJ10" s="1181"/>
      <c r="AK10" s="1181"/>
      <c r="AL10" s="1181"/>
      <c r="AM10" s="180"/>
      <c r="AN10" s="180"/>
      <c r="AO10" s="180"/>
      <c r="AP10" s="180"/>
      <c r="AS10" s="1172"/>
      <c r="AT10" s="1172"/>
      <c r="AU10" s="1172"/>
      <c r="AV10" s="1172"/>
      <c r="AW10" s="1172"/>
      <c r="AX10" s="1172"/>
      <c r="AY10" s="1172"/>
      <c r="AZ10" s="1172"/>
      <c r="BA10" s="1173"/>
      <c r="BB10" s="1173"/>
      <c r="BC10" s="1173"/>
      <c r="BD10" s="1173"/>
      <c r="BE10" s="1173"/>
      <c r="BF10" s="1173"/>
      <c r="BG10" s="1173"/>
      <c r="BH10" s="1173"/>
      <c r="BI10" s="1173"/>
      <c r="BJ10" s="1173"/>
      <c r="BK10" s="1173"/>
      <c r="BL10" s="1173"/>
      <c r="BM10" s="1173"/>
      <c r="BN10" s="1172"/>
      <c r="BO10" s="1172"/>
      <c r="BP10" s="1172"/>
      <c r="BQ10" s="1172"/>
      <c r="BR10" s="1172"/>
      <c r="BS10" s="1172"/>
      <c r="BT10" s="1172"/>
      <c r="BU10" s="1172"/>
      <c r="BV10" s="1172"/>
      <c r="BW10" s="1173"/>
      <c r="BX10" s="1173"/>
      <c r="BY10" s="1173"/>
      <c r="BZ10" s="1173"/>
      <c r="CA10" s="1173"/>
      <c r="CB10" s="1173"/>
      <c r="CC10" s="1173"/>
      <c r="CD10" s="1173"/>
      <c r="CE10" s="1173"/>
      <c r="CF10" s="1173"/>
      <c r="CG10" s="1173"/>
      <c r="CH10" s="1173"/>
      <c r="CI10" s="1173"/>
    </row>
    <row r="11" spans="1:87" x14ac:dyDescent="0.15">
      <c r="A11" s="1180"/>
      <c r="B11" s="1180"/>
      <c r="C11" s="1180"/>
      <c r="D11" s="1180"/>
      <c r="E11" s="1180"/>
      <c r="F11" s="1180"/>
      <c r="G11" s="1182"/>
      <c r="H11" s="1182"/>
      <c r="I11" s="1182"/>
      <c r="J11" s="1182"/>
      <c r="K11" s="1182"/>
      <c r="L11" s="1182"/>
      <c r="M11" s="1182"/>
      <c r="N11" s="1182"/>
      <c r="O11" s="1182"/>
      <c r="P11" s="1182"/>
      <c r="Q11" s="1182"/>
      <c r="R11" s="1182"/>
      <c r="S11" s="1182"/>
      <c r="T11" s="1182"/>
      <c r="U11" s="1182"/>
      <c r="V11" s="1182"/>
      <c r="W11" s="1182"/>
      <c r="X11" s="1182"/>
      <c r="Y11" s="1182"/>
      <c r="Z11" s="1182"/>
      <c r="AA11" s="1182"/>
      <c r="AB11" s="1182"/>
      <c r="AC11" s="1182"/>
      <c r="AD11" s="1182"/>
      <c r="AE11" s="1182"/>
      <c r="AF11" s="1182"/>
      <c r="AG11" s="1182"/>
      <c r="AH11" s="1182"/>
      <c r="AI11" s="1182"/>
      <c r="AJ11" s="1182"/>
      <c r="AK11" s="1182"/>
      <c r="AL11" s="1182"/>
      <c r="AM11" s="180"/>
      <c r="AN11" s="180"/>
      <c r="AO11" s="180"/>
      <c r="AP11" s="180"/>
      <c r="AS11" s="1172"/>
      <c r="AT11" s="1172"/>
      <c r="AU11" s="1172"/>
      <c r="AV11" s="1172"/>
      <c r="AW11" s="1172"/>
      <c r="AX11" s="1172"/>
      <c r="AY11" s="1172"/>
      <c r="AZ11" s="1172"/>
      <c r="BA11" s="1173"/>
      <c r="BB11" s="1173"/>
      <c r="BC11" s="1173"/>
      <c r="BD11" s="1173"/>
      <c r="BE11" s="1173"/>
      <c r="BF11" s="1173"/>
      <c r="BG11" s="1173"/>
      <c r="BH11" s="1173"/>
      <c r="BI11" s="1173"/>
      <c r="BJ11" s="1173"/>
      <c r="BK11" s="1173"/>
      <c r="BL11" s="1173"/>
      <c r="BM11" s="1173"/>
      <c r="BN11" s="1172"/>
      <c r="BO11" s="1172"/>
      <c r="BP11" s="1172"/>
      <c r="BQ11" s="1172"/>
      <c r="BR11" s="1172"/>
      <c r="BS11" s="1172"/>
      <c r="BT11" s="1172"/>
      <c r="BU11" s="1172"/>
      <c r="BV11" s="1172"/>
      <c r="BW11" s="1173"/>
      <c r="BX11" s="1173"/>
      <c r="BY11" s="1173"/>
      <c r="BZ11" s="1173"/>
      <c r="CA11" s="1173"/>
      <c r="CB11" s="1173"/>
      <c r="CC11" s="1173"/>
      <c r="CD11" s="1173"/>
      <c r="CE11" s="1173"/>
      <c r="CF11" s="1173"/>
      <c r="CG11" s="1173"/>
      <c r="CH11" s="1173"/>
      <c r="CI11" s="1173"/>
    </row>
    <row r="12" spans="1:87" x14ac:dyDescent="0.15">
      <c r="A12" s="1175" t="s">
        <v>1119</v>
      </c>
      <c r="B12" s="1175"/>
      <c r="C12" s="1175"/>
      <c r="D12" s="1175"/>
      <c r="E12" s="1175"/>
      <c r="F12" s="1175"/>
      <c r="G12" s="176" t="s">
        <v>1120</v>
      </c>
      <c r="H12" s="1186"/>
      <c r="I12" s="1187"/>
      <c r="J12" s="1187"/>
      <c r="K12" s="179" t="s">
        <v>1121</v>
      </c>
      <c r="L12" s="1186"/>
      <c r="M12" s="1187"/>
      <c r="N12" s="1187"/>
      <c r="O12" s="1187"/>
      <c r="P12" s="177"/>
      <c r="Q12" s="177"/>
      <c r="R12" s="177"/>
      <c r="S12" s="177" t="s">
        <v>1122</v>
      </c>
      <c r="T12" s="177"/>
      <c r="U12" s="177"/>
      <c r="V12" s="177" t="s">
        <v>1112</v>
      </c>
      <c r="W12" s="1186"/>
      <c r="X12" s="1187"/>
      <c r="Y12" s="1187"/>
      <c r="Z12" s="177" t="s">
        <v>1123</v>
      </c>
      <c r="AA12" s="1186"/>
      <c r="AB12" s="1187"/>
      <c r="AC12" s="1187"/>
      <c r="AD12" s="179" t="s">
        <v>1121</v>
      </c>
      <c r="AE12" s="1186"/>
      <c r="AF12" s="1187"/>
      <c r="AG12" s="1187"/>
      <c r="AH12" s="1187"/>
      <c r="AI12" s="177"/>
      <c r="AJ12" s="177"/>
      <c r="AK12" s="177"/>
      <c r="AL12" s="178"/>
      <c r="AS12" s="1172"/>
      <c r="AT12" s="1172"/>
      <c r="AU12" s="1172"/>
      <c r="AV12" s="1172"/>
      <c r="AW12" s="1172"/>
      <c r="AX12" s="1172"/>
      <c r="AY12" s="1172"/>
      <c r="AZ12" s="1172"/>
      <c r="BA12" s="1173"/>
      <c r="BB12" s="1173"/>
      <c r="BC12" s="1173"/>
      <c r="BD12" s="1173"/>
      <c r="BE12" s="1173"/>
      <c r="BF12" s="1173"/>
      <c r="BG12" s="1173"/>
      <c r="BH12" s="1173"/>
      <c r="BI12" s="1173"/>
      <c r="BJ12" s="1173"/>
      <c r="BK12" s="1173"/>
      <c r="BL12" s="1173"/>
      <c r="BM12" s="1173"/>
      <c r="BN12" s="1172"/>
      <c r="BO12" s="1172"/>
      <c r="BP12" s="1172"/>
      <c r="BQ12" s="1172"/>
      <c r="BR12" s="1172"/>
      <c r="BS12" s="1172"/>
      <c r="BT12" s="1172"/>
      <c r="BU12" s="1172"/>
      <c r="BV12" s="1172"/>
      <c r="BW12" s="1173"/>
      <c r="BX12" s="1173"/>
      <c r="BY12" s="1173"/>
      <c r="BZ12" s="1173"/>
      <c r="CA12" s="1173"/>
      <c r="CB12" s="1173"/>
      <c r="CC12" s="1173"/>
      <c r="CD12" s="1173"/>
      <c r="CE12" s="1173"/>
      <c r="CF12" s="1173"/>
      <c r="CG12" s="1173"/>
      <c r="CH12" s="1173"/>
      <c r="CI12" s="1173"/>
    </row>
    <row r="13" spans="1:87" ht="13.5" customHeight="1" x14ac:dyDescent="0.15">
      <c r="A13" s="1175"/>
      <c r="B13" s="1175"/>
      <c r="C13" s="1175"/>
      <c r="D13" s="1175"/>
      <c r="E13" s="1175"/>
      <c r="F13" s="1175"/>
      <c r="G13" s="1188" t="str">
        <f>'01.入会申込書'!M39</f>
        <v>　</v>
      </c>
      <c r="H13" s="1189"/>
      <c r="I13" s="1189"/>
      <c r="J13" s="1189"/>
      <c r="K13" s="1189"/>
      <c r="L13" s="1189"/>
      <c r="M13" s="1189"/>
      <c r="N13" s="1189"/>
      <c r="O13" s="1189"/>
      <c r="P13" s="1189"/>
      <c r="Q13" s="1189"/>
      <c r="R13" s="1189"/>
      <c r="S13" s="1189"/>
      <c r="T13" s="1189"/>
      <c r="U13" s="1189"/>
      <c r="V13" s="1189"/>
      <c r="W13" s="1189"/>
      <c r="X13" s="1189"/>
      <c r="Y13" s="1189"/>
      <c r="Z13" s="1189"/>
      <c r="AA13" s="1189"/>
      <c r="AB13" s="1189"/>
      <c r="AC13" s="1189"/>
      <c r="AD13" s="1189"/>
      <c r="AE13" s="1189"/>
      <c r="AF13" s="1189"/>
      <c r="AG13" s="1189"/>
      <c r="AH13" s="1189"/>
      <c r="AI13" s="1189"/>
      <c r="AJ13" s="1189"/>
      <c r="AK13" s="1189"/>
      <c r="AL13" s="1190"/>
      <c r="AM13" s="180"/>
      <c r="AN13" s="180"/>
      <c r="AO13" s="180"/>
      <c r="AP13" s="180"/>
      <c r="AS13" s="1172"/>
      <c r="AT13" s="1172"/>
      <c r="AU13" s="1172"/>
      <c r="AV13" s="1172"/>
      <c r="AW13" s="1172"/>
      <c r="AX13" s="1172"/>
      <c r="AY13" s="1172"/>
      <c r="AZ13" s="1172"/>
      <c r="BA13" s="1173"/>
      <c r="BB13" s="1173"/>
      <c r="BC13" s="1173"/>
      <c r="BD13" s="1173"/>
      <c r="BE13" s="1173"/>
      <c r="BF13" s="1173"/>
      <c r="BG13" s="1173"/>
      <c r="BH13" s="1173"/>
      <c r="BI13" s="1173"/>
      <c r="BJ13" s="1173"/>
      <c r="BK13" s="1173"/>
      <c r="BL13" s="1173"/>
      <c r="BM13" s="1173"/>
      <c r="BN13" s="1172"/>
      <c r="BO13" s="1172"/>
      <c r="BP13" s="1172"/>
      <c r="BQ13" s="1172"/>
      <c r="BR13" s="1172"/>
      <c r="BS13" s="1172"/>
      <c r="BT13" s="1172"/>
      <c r="BU13" s="1172"/>
      <c r="BV13" s="1172"/>
      <c r="BW13" s="1173"/>
      <c r="BX13" s="1173"/>
      <c r="BY13" s="1173"/>
      <c r="BZ13" s="1173"/>
      <c r="CA13" s="1173"/>
      <c r="CB13" s="1173"/>
      <c r="CC13" s="1173"/>
      <c r="CD13" s="1173"/>
      <c r="CE13" s="1173"/>
      <c r="CF13" s="1173"/>
      <c r="CG13" s="1173"/>
      <c r="CH13" s="1173"/>
      <c r="CI13" s="1173"/>
    </row>
    <row r="14" spans="1:87" ht="13.5" customHeight="1" x14ac:dyDescent="0.15">
      <c r="A14" s="1175"/>
      <c r="B14" s="1175"/>
      <c r="C14" s="1175"/>
      <c r="D14" s="1175"/>
      <c r="E14" s="1175"/>
      <c r="F14" s="1175"/>
      <c r="G14" s="1191"/>
      <c r="H14" s="1192"/>
      <c r="I14" s="1192"/>
      <c r="J14" s="1192"/>
      <c r="K14" s="1192"/>
      <c r="L14" s="1192"/>
      <c r="M14" s="1192"/>
      <c r="N14" s="1192"/>
      <c r="O14" s="1192"/>
      <c r="P14" s="1192"/>
      <c r="Q14" s="1192"/>
      <c r="R14" s="1192"/>
      <c r="S14" s="1192"/>
      <c r="T14" s="1192"/>
      <c r="U14" s="1192"/>
      <c r="V14" s="1192"/>
      <c r="W14" s="1192"/>
      <c r="X14" s="1192"/>
      <c r="Y14" s="1192"/>
      <c r="Z14" s="1192"/>
      <c r="AA14" s="1192"/>
      <c r="AB14" s="1192"/>
      <c r="AC14" s="1192"/>
      <c r="AD14" s="1192"/>
      <c r="AE14" s="1192"/>
      <c r="AF14" s="1192"/>
      <c r="AG14" s="1192"/>
      <c r="AH14" s="1192"/>
      <c r="AI14" s="1192"/>
      <c r="AJ14" s="1192"/>
      <c r="AK14" s="1192"/>
      <c r="AL14" s="1193"/>
      <c r="AM14" s="180"/>
      <c r="AN14" s="180"/>
      <c r="AO14" s="180"/>
      <c r="AP14" s="180"/>
      <c r="AS14" s="1204" t="s">
        <v>1124</v>
      </c>
      <c r="AT14" s="1204"/>
      <c r="AU14" s="1205" t="s">
        <v>1125</v>
      </c>
      <c r="AV14" s="1205"/>
      <c r="AW14" s="1205"/>
      <c r="AX14" s="1205"/>
      <c r="AY14" s="1206">
        <f>'01.入会申込書'!M47</f>
        <v>0</v>
      </c>
      <c r="AZ14" s="1207"/>
      <c r="BA14" s="1207"/>
      <c r="BB14" s="1207"/>
      <c r="BC14" s="1207"/>
      <c r="BD14" s="1207"/>
      <c r="BE14" s="1207"/>
      <c r="BF14" s="1207"/>
      <c r="BG14" s="1207"/>
      <c r="BH14" s="1207"/>
      <c r="BI14" s="1207"/>
      <c r="BJ14" s="1207"/>
      <c r="BK14" s="1207"/>
      <c r="BL14" s="1207"/>
      <c r="BM14" s="1207"/>
      <c r="BN14" s="1194" t="s">
        <v>1126</v>
      </c>
      <c r="BO14" s="1194"/>
      <c r="BP14" s="1194"/>
      <c r="BQ14" s="1194"/>
      <c r="BR14" s="1194" t="str">
        <f>'01.入会申込書'!AF45</f>
        <v>▼選択</v>
      </c>
      <c r="BS14" s="1194"/>
      <c r="BT14" s="1194"/>
      <c r="BU14" s="1194" t="str">
        <f>'01.入会申込書'!AJ45</f>
        <v/>
      </c>
      <c r="BV14" s="1194"/>
      <c r="BW14" s="1194"/>
      <c r="BX14" s="1194" t="s">
        <v>1108</v>
      </c>
      <c r="BY14" s="1194" t="str">
        <f>'01.入会申込書'!AP45</f>
        <v/>
      </c>
      <c r="BZ14" s="1194"/>
      <c r="CA14" s="1194" t="s">
        <v>1127</v>
      </c>
      <c r="CB14" s="1194" t="str">
        <f>'01.入会申込書'!AT45</f>
        <v/>
      </c>
      <c r="CC14" s="1194"/>
      <c r="CD14" s="1194" t="s">
        <v>1128</v>
      </c>
      <c r="CE14" s="1194"/>
      <c r="CF14" s="1196"/>
      <c r="CG14" s="1196"/>
      <c r="CH14" s="1198" t="s">
        <v>1129</v>
      </c>
      <c r="CI14" s="1199"/>
    </row>
    <row r="15" spans="1:87" x14ac:dyDescent="0.15">
      <c r="A15" s="1175" t="s">
        <v>1130</v>
      </c>
      <c r="B15" s="1175"/>
      <c r="C15" s="1175"/>
      <c r="D15" s="1175"/>
      <c r="E15" s="1175"/>
      <c r="F15" s="1175"/>
      <c r="G15" s="1202"/>
      <c r="H15" s="1203"/>
      <c r="I15" s="1203"/>
      <c r="J15" s="1203"/>
      <c r="K15" s="1203"/>
      <c r="L15" s="1203"/>
      <c r="M15" s="1203"/>
      <c r="N15" s="1203"/>
      <c r="O15" s="1203"/>
      <c r="P15" s="1203"/>
      <c r="Q15" s="1203"/>
      <c r="R15" s="1203"/>
      <c r="S15" s="1203"/>
      <c r="T15" s="1203"/>
      <c r="U15" s="1203"/>
      <c r="V15" s="185" t="s">
        <v>1131</v>
      </c>
      <c r="W15" s="185"/>
      <c r="X15" s="185"/>
      <c r="Y15" s="185"/>
      <c r="Z15" s="185"/>
      <c r="AA15" s="185"/>
      <c r="AB15" s="185"/>
      <c r="AC15" s="1203"/>
      <c r="AD15" s="1203"/>
      <c r="AE15" s="1203"/>
      <c r="AF15" s="1203"/>
      <c r="AG15" s="1203"/>
      <c r="AH15" s="1203"/>
      <c r="AI15" s="1203"/>
      <c r="AJ15" s="1203"/>
      <c r="AK15" s="185"/>
      <c r="AL15" s="186" t="s">
        <v>1132</v>
      </c>
      <c r="AM15" s="171"/>
      <c r="AN15" s="171"/>
      <c r="AO15" s="171"/>
      <c r="AP15" s="171"/>
      <c r="AS15" s="1204"/>
      <c r="AT15" s="1204"/>
      <c r="AU15" s="1205"/>
      <c r="AV15" s="1205"/>
      <c r="AW15" s="1205"/>
      <c r="AX15" s="1205"/>
      <c r="AY15" s="1208"/>
      <c r="AZ15" s="1209"/>
      <c r="BA15" s="1209"/>
      <c r="BB15" s="1209"/>
      <c r="BC15" s="1209"/>
      <c r="BD15" s="1209"/>
      <c r="BE15" s="1209"/>
      <c r="BF15" s="1209"/>
      <c r="BG15" s="1209"/>
      <c r="BH15" s="1209"/>
      <c r="BI15" s="1209"/>
      <c r="BJ15" s="1209"/>
      <c r="BK15" s="1209"/>
      <c r="BL15" s="1209"/>
      <c r="BM15" s="1209"/>
      <c r="BN15" s="1195"/>
      <c r="BO15" s="1195"/>
      <c r="BP15" s="1195"/>
      <c r="BQ15" s="1195"/>
      <c r="BR15" s="1195"/>
      <c r="BS15" s="1195"/>
      <c r="BT15" s="1195"/>
      <c r="BU15" s="1195"/>
      <c r="BV15" s="1195"/>
      <c r="BW15" s="1195"/>
      <c r="BX15" s="1195"/>
      <c r="BY15" s="1195"/>
      <c r="BZ15" s="1195"/>
      <c r="CA15" s="1195"/>
      <c r="CB15" s="1195"/>
      <c r="CC15" s="1195"/>
      <c r="CD15" s="1195"/>
      <c r="CE15" s="1195"/>
      <c r="CF15" s="1197"/>
      <c r="CG15" s="1197"/>
      <c r="CH15" s="1200"/>
      <c r="CI15" s="1201"/>
    </row>
    <row r="16" spans="1:87" x14ac:dyDescent="0.15">
      <c r="A16" s="1175" t="s">
        <v>1133</v>
      </c>
      <c r="B16" s="1175"/>
      <c r="C16" s="1175"/>
      <c r="D16" s="1175"/>
      <c r="E16" s="1175"/>
      <c r="F16" s="1175"/>
      <c r="G16" s="1202"/>
      <c r="H16" s="1203"/>
      <c r="I16" s="1203"/>
      <c r="J16" s="1203"/>
      <c r="K16" s="185" t="s">
        <v>1108</v>
      </c>
      <c r="L16" s="1203"/>
      <c r="M16" s="1203"/>
      <c r="N16" s="1203"/>
      <c r="O16" s="185" t="s">
        <v>1109</v>
      </c>
      <c r="P16" s="1203"/>
      <c r="Q16" s="1203"/>
      <c r="R16" s="1203"/>
      <c r="S16" s="185" t="s">
        <v>1134</v>
      </c>
      <c r="T16" s="185"/>
      <c r="U16" s="185"/>
      <c r="V16" s="185"/>
      <c r="W16" s="185"/>
      <c r="X16" s="185"/>
      <c r="Y16" s="185"/>
      <c r="Z16" s="185"/>
      <c r="AA16" s="185"/>
      <c r="AB16" s="185"/>
      <c r="AC16" s="185"/>
      <c r="AD16" s="185"/>
      <c r="AE16" s="185"/>
      <c r="AF16" s="185"/>
      <c r="AG16" s="185"/>
      <c r="AH16" s="185"/>
      <c r="AI16" s="185"/>
      <c r="AJ16" s="185"/>
      <c r="AK16" s="185"/>
      <c r="AL16" s="187"/>
      <c r="AS16" s="1204"/>
      <c r="AT16" s="1204"/>
      <c r="AU16" s="1205" t="s">
        <v>1135</v>
      </c>
      <c r="AV16" s="1205"/>
      <c r="AW16" s="1205"/>
      <c r="AX16" s="1205"/>
      <c r="AY16" s="1212"/>
      <c r="AZ16" s="1213"/>
      <c r="BA16" s="1213"/>
      <c r="BB16" s="1213"/>
      <c r="BC16" s="1213"/>
      <c r="BD16" s="1213"/>
      <c r="BE16" s="1213"/>
      <c r="BF16" s="1213"/>
      <c r="BG16" s="1213"/>
      <c r="BH16" s="1213"/>
      <c r="BI16" s="1213"/>
      <c r="BJ16" s="1213"/>
      <c r="BK16" s="1213"/>
      <c r="BL16" s="1213"/>
      <c r="BM16" s="1213"/>
      <c r="BN16" s="1213"/>
      <c r="BO16" s="1213"/>
      <c r="BP16" s="1213"/>
      <c r="BQ16" s="1213"/>
      <c r="BR16" s="1213"/>
      <c r="BS16" s="1213"/>
      <c r="BT16" s="1213"/>
      <c r="BU16" s="1213"/>
      <c r="BV16" s="1213"/>
      <c r="BW16" s="1213"/>
      <c r="BX16" s="1213"/>
      <c r="BY16" s="1213"/>
      <c r="BZ16" s="1213"/>
      <c r="CA16" s="1213"/>
      <c r="CB16" s="1213"/>
      <c r="CC16" s="1213"/>
      <c r="CD16" s="1213"/>
      <c r="CE16" s="1213"/>
      <c r="CF16" s="1213"/>
      <c r="CG16" s="1213"/>
      <c r="CH16" s="1213"/>
      <c r="CI16" s="1214"/>
    </row>
    <row r="17" spans="1:87" x14ac:dyDescent="0.15">
      <c r="A17" s="175" t="s">
        <v>1136</v>
      </c>
      <c r="B17" s="175"/>
      <c r="C17" s="175"/>
      <c r="D17" s="175"/>
      <c r="E17" s="175"/>
      <c r="F17" s="175"/>
      <c r="G17" s="1202"/>
      <c r="H17" s="1203"/>
      <c r="I17" s="1203"/>
      <c r="J17" s="1203"/>
      <c r="K17" s="185" t="s">
        <v>1108</v>
      </c>
      <c r="L17" s="1203"/>
      <c r="M17" s="1203"/>
      <c r="N17" s="1203"/>
      <c r="O17" s="185" t="s">
        <v>1109</v>
      </c>
      <c r="P17" s="1203"/>
      <c r="Q17" s="1203"/>
      <c r="R17" s="1203"/>
      <c r="S17" s="185" t="s">
        <v>1137</v>
      </c>
      <c r="T17" s="185"/>
      <c r="U17" s="185"/>
      <c r="V17" s="185"/>
      <c r="W17" s="185"/>
      <c r="X17" s="185"/>
      <c r="Y17" s="185"/>
      <c r="Z17" s="185"/>
      <c r="AA17" s="185"/>
      <c r="AB17" s="185"/>
      <c r="AC17" s="185"/>
      <c r="AD17" s="185"/>
      <c r="AE17" s="185"/>
      <c r="AF17" s="188"/>
      <c r="AG17" s="185"/>
      <c r="AH17" s="185"/>
      <c r="AI17" s="188"/>
      <c r="AJ17" s="185"/>
      <c r="AK17" s="185"/>
      <c r="AL17" s="187"/>
      <c r="AS17" s="1204"/>
      <c r="AT17" s="1204"/>
      <c r="AU17" s="1205"/>
      <c r="AV17" s="1205"/>
      <c r="AW17" s="1205"/>
      <c r="AX17" s="1205"/>
      <c r="AY17" s="1215"/>
      <c r="AZ17" s="1216"/>
      <c r="BA17" s="1216"/>
      <c r="BB17" s="1216"/>
      <c r="BC17" s="1216"/>
      <c r="BD17" s="1216"/>
      <c r="BE17" s="1216"/>
      <c r="BF17" s="1216"/>
      <c r="BG17" s="1216"/>
      <c r="BH17" s="1216"/>
      <c r="BI17" s="1216"/>
      <c r="BJ17" s="1216"/>
      <c r="BK17" s="1216"/>
      <c r="BL17" s="1216"/>
      <c r="BM17" s="1216"/>
      <c r="BN17" s="1216"/>
      <c r="BO17" s="1216"/>
      <c r="BP17" s="1216"/>
      <c r="BQ17" s="1216"/>
      <c r="BR17" s="1216"/>
      <c r="BS17" s="1216"/>
      <c r="BT17" s="1216"/>
      <c r="BU17" s="1216"/>
      <c r="BV17" s="1216"/>
      <c r="BW17" s="1216"/>
      <c r="BX17" s="1216"/>
      <c r="BY17" s="1216"/>
      <c r="BZ17" s="1216"/>
      <c r="CA17" s="1216"/>
      <c r="CB17" s="1216"/>
      <c r="CC17" s="1216"/>
      <c r="CD17" s="1216"/>
      <c r="CE17" s="1216"/>
      <c r="CF17" s="1216"/>
      <c r="CG17" s="1216"/>
      <c r="CH17" s="1216"/>
      <c r="CI17" s="1217"/>
    </row>
    <row r="18" spans="1:87" x14ac:dyDescent="0.15">
      <c r="A18" s="1175" t="s">
        <v>1138</v>
      </c>
      <c r="B18" s="1175"/>
      <c r="C18" s="1175"/>
      <c r="D18" s="1175"/>
      <c r="E18" s="1175"/>
      <c r="F18" s="1175"/>
      <c r="G18" s="1202"/>
      <c r="H18" s="1203"/>
      <c r="I18" s="1203"/>
      <c r="J18" s="1203"/>
      <c r="K18" s="1203"/>
      <c r="L18" s="1203"/>
      <c r="M18" s="1203"/>
      <c r="N18" s="1203"/>
      <c r="O18" s="185" t="s">
        <v>1109</v>
      </c>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7"/>
      <c r="AS18" s="1204"/>
      <c r="AT18" s="1204"/>
      <c r="AU18" s="1205" t="s">
        <v>1139</v>
      </c>
      <c r="AV18" s="1205"/>
      <c r="AW18" s="1205"/>
      <c r="AX18" s="1205"/>
      <c r="AY18" s="181" t="s">
        <v>1120</v>
      </c>
      <c r="AZ18" s="1218"/>
      <c r="BA18" s="1194"/>
      <c r="BB18" s="1194"/>
      <c r="BC18" s="184" t="s">
        <v>1121</v>
      </c>
      <c r="BD18" s="1218"/>
      <c r="BE18" s="1194"/>
      <c r="BF18" s="1194"/>
      <c r="BG18" s="1194"/>
      <c r="BH18" s="182"/>
      <c r="BI18" s="182"/>
      <c r="BJ18" s="182"/>
      <c r="BK18" s="182"/>
      <c r="BL18" s="182"/>
      <c r="BM18" s="182"/>
      <c r="BN18" s="182" t="s">
        <v>1140</v>
      </c>
      <c r="BO18" s="182"/>
      <c r="BP18" s="182"/>
      <c r="BQ18" s="1218"/>
      <c r="BR18" s="1194"/>
      <c r="BS18" s="1194"/>
      <c r="BT18" s="182" t="s">
        <v>1123</v>
      </c>
      <c r="BU18" s="1218"/>
      <c r="BV18" s="1194"/>
      <c r="BW18" s="1194"/>
      <c r="BX18" s="184" t="s">
        <v>1121</v>
      </c>
      <c r="BY18" s="1218"/>
      <c r="BZ18" s="1194"/>
      <c r="CA18" s="1194"/>
      <c r="CB18" s="1194"/>
      <c r="CC18" s="182"/>
      <c r="CD18" s="182"/>
      <c r="CE18" s="182"/>
      <c r="CF18" s="182"/>
      <c r="CG18" s="182"/>
      <c r="CH18" s="182"/>
      <c r="CI18" s="189"/>
    </row>
    <row r="19" spans="1:87" x14ac:dyDescent="0.15">
      <c r="A19" s="1219" t="s">
        <v>1141</v>
      </c>
      <c r="B19" s="1220" t="s">
        <v>1142</v>
      </c>
      <c r="C19" s="1220"/>
      <c r="D19" s="1220"/>
      <c r="E19" s="1220"/>
      <c r="F19" s="1220"/>
      <c r="G19" s="1220" t="s">
        <v>1143</v>
      </c>
      <c r="H19" s="1220"/>
      <c r="I19" s="1220"/>
      <c r="J19" s="1220"/>
      <c r="K19" s="1220"/>
      <c r="L19" s="1220"/>
      <c r="M19" s="1220"/>
      <c r="N19" s="1220"/>
      <c r="O19" s="1220" t="s">
        <v>1144</v>
      </c>
      <c r="P19" s="1220"/>
      <c r="Q19" s="1220"/>
      <c r="R19" s="1220"/>
      <c r="S19" s="1220"/>
      <c r="T19" s="1220"/>
      <c r="U19" s="1220"/>
      <c r="V19" s="1220"/>
      <c r="W19" s="1220"/>
      <c r="X19" s="1220"/>
      <c r="Y19" s="1220"/>
      <c r="Z19" s="1220"/>
      <c r="AA19" s="1220"/>
      <c r="AB19" s="1220"/>
      <c r="AC19" s="1220"/>
      <c r="AD19" s="1220"/>
      <c r="AE19" s="1220"/>
      <c r="AF19" s="1220"/>
      <c r="AG19" s="1220"/>
      <c r="AH19" s="1220"/>
      <c r="AI19" s="1220"/>
      <c r="AJ19" s="1220"/>
      <c r="AK19" s="1220"/>
      <c r="AL19" s="1220"/>
      <c r="AM19" s="190"/>
      <c r="AN19" s="190"/>
      <c r="AO19" s="190"/>
      <c r="AP19" s="190"/>
      <c r="AS19" s="1204"/>
      <c r="AT19" s="1204"/>
      <c r="AU19" s="1205"/>
      <c r="AV19" s="1205"/>
      <c r="AW19" s="1205"/>
      <c r="AX19" s="1205"/>
      <c r="AY19" s="1221"/>
      <c r="AZ19" s="1222"/>
      <c r="BA19" s="1222"/>
      <c r="BB19" s="1222"/>
      <c r="BC19" s="1222"/>
      <c r="BD19" s="1222"/>
      <c r="BE19" s="1222"/>
      <c r="BF19" s="1222"/>
      <c r="BG19" s="1222"/>
      <c r="BH19" s="1222"/>
      <c r="BI19" s="1222"/>
      <c r="BJ19" s="1222"/>
      <c r="BK19" s="1222"/>
      <c r="BL19" s="1222"/>
      <c r="BM19" s="1222"/>
      <c r="BN19" s="1222"/>
      <c r="BO19" s="1222"/>
      <c r="BP19" s="1222"/>
      <c r="BQ19" s="1222"/>
      <c r="BR19" s="1222"/>
      <c r="BS19" s="1222"/>
      <c r="BT19" s="1222"/>
      <c r="BU19" s="1222"/>
      <c r="BV19" s="1222"/>
      <c r="BW19" s="1222"/>
      <c r="BX19" s="1222"/>
      <c r="BY19" s="1222"/>
      <c r="BZ19" s="1222"/>
      <c r="CA19" s="1222"/>
      <c r="CB19" s="1222"/>
      <c r="CC19" s="1222"/>
      <c r="CD19" s="1222"/>
      <c r="CE19" s="1222"/>
      <c r="CF19" s="1222"/>
      <c r="CG19" s="1222"/>
      <c r="CH19" s="1222"/>
      <c r="CI19" s="1223"/>
    </row>
    <row r="20" spans="1:87" x14ac:dyDescent="0.15">
      <c r="A20" s="1219"/>
      <c r="B20" s="1224"/>
      <c r="C20" s="1224"/>
      <c r="D20" s="1224"/>
      <c r="E20" s="1224"/>
      <c r="F20" s="1224"/>
      <c r="G20" s="1224"/>
      <c r="H20" s="1224"/>
      <c r="I20" s="1224"/>
      <c r="J20" s="1224"/>
      <c r="K20" s="1224"/>
      <c r="L20" s="1224"/>
      <c r="M20" s="1224"/>
      <c r="N20" s="1224"/>
      <c r="O20" s="1224"/>
      <c r="P20" s="1224"/>
      <c r="Q20" s="1224"/>
      <c r="R20" s="1224"/>
      <c r="S20" s="1224"/>
      <c r="T20" s="1224"/>
      <c r="U20" s="1224"/>
      <c r="V20" s="1224"/>
      <c r="W20" s="1224"/>
      <c r="X20" s="1224"/>
      <c r="Y20" s="1224"/>
      <c r="Z20" s="1224"/>
      <c r="AA20" s="1224"/>
      <c r="AB20" s="1224"/>
      <c r="AC20" s="1224"/>
      <c r="AD20" s="1224"/>
      <c r="AE20" s="1224"/>
      <c r="AF20" s="1224"/>
      <c r="AG20" s="1224"/>
      <c r="AH20" s="1224"/>
      <c r="AI20" s="1224"/>
      <c r="AJ20" s="1224"/>
      <c r="AK20" s="1224"/>
      <c r="AL20" s="1224"/>
      <c r="AM20" s="191"/>
      <c r="AN20" s="191"/>
      <c r="AO20" s="191"/>
      <c r="AP20" s="191"/>
      <c r="AS20" s="1204"/>
      <c r="AT20" s="1204"/>
      <c r="AU20" s="1205"/>
      <c r="AV20" s="1205"/>
      <c r="AW20" s="1205"/>
      <c r="AX20" s="1205"/>
      <c r="AY20" s="1208"/>
      <c r="AZ20" s="1209"/>
      <c r="BA20" s="1209"/>
      <c r="BB20" s="1209"/>
      <c r="BC20" s="1209"/>
      <c r="BD20" s="1209"/>
      <c r="BE20" s="1209"/>
      <c r="BF20" s="1209"/>
      <c r="BG20" s="1209"/>
      <c r="BH20" s="1209"/>
      <c r="BI20" s="1209"/>
      <c r="BJ20" s="1209"/>
      <c r="BK20" s="1209"/>
      <c r="BL20" s="1209"/>
      <c r="BM20" s="1209"/>
      <c r="BN20" s="1209"/>
      <c r="BO20" s="1209"/>
      <c r="BP20" s="1209"/>
      <c r="BQ20" s="1209"/>
      <c r="BR20" s="1209"/>
      <c r="BS20" s="1209"/>
      <c r="BT20" s="1209"/>
      <c r="BU20" s="1209"/>
      <c r="BV20" s="1209"/>
      <c r="BW20" s="1209"/>
      <c r="BX20" s="1209"/>
      <c r="BY20" s="1209"/>
      <c r="BZ20" s="1209"/>
      <c r="CA20" s="1209"/>
      <c r="CB20" s="1209"/>
      <c r="CC20" s="1209"/>
      <c r="CD20" s="1209"/>
      <c r="CE20" s="1209"/>
      <c r="CF20" s="1209"/>
      <c r="CG20" s="1209"/>
      <c r="CH20" s="1209"/>
      <c r="CI20" s="1225"/>
    </row>
    <row r="21" spans="1:87" x14ac:dyDescent="0.15">
      <c r="A21" s="1219"/>
      <c r="B21" s="1224"/>
      <c r="C21" s="1224"/>
      <c r="D21" s="1224"/>
      <c r="E21" s="1224"/>
      <c r="F21" s="1224"/>
      <c r="G21" s="1224"/>
      <c r="H21" s="1224"/>
      <c r="I21" s="1224"/>
      <c r="J21" s="1224"/>
      <c r="K21" s="1224"/>
      <c r="L21" s="1224"/>
      <c r="M21" s="1224"/>
      <c r="N21" s="1224"/>
      <c r="O21" s="1224"/>
      <c r="P21" s="1224"/>
      <c r="Q21" s="1224"/>
      <c r="R21" s="1224"/>
      <c r="S21" s="1224"/>
      <c r="T21" s="1224"/>
      <c r="U21" s="1224"/>
      <c r="V21" s="1224"/>
      <c r="W21" s="1224"/>
      <c r="X21" s="1224"/>
      <c r="Y21" s="1224"/>
      <c r="Z21" s="1224"/>
      <c r="AA21" s="1224"/>
      <c r="AB21" s="1224"/>
      <c r="AC21" s="1224"/>
      <c r="AD21" s="1224"/>
      <c r="AE21" s="1224"/>
      <c r="AF21" s="1224"/>
      <c r="AG21" s="1224"/>
      <c r="AH21" s="1224"/>
      <c r="AI21" s="1224"/>
      <c r="AJ21" s="1224"/>
      <c r="AK21" s="1224"/>
      <c r="AL21" s="1224"/>
      <c r="AM21" s="191"/>
      <c r="AN21" s="191"/>
      <c r="AO21" s="191"/>
      <c r="AP21" s="191"/>
      <c r="AS21" s="1204"/>
      <c r="AT21" s="1204"/>
      <c r="AU21" s="1205" t="s">
        <v>1145</v>
      </c>
      <c r="AV21" s="1205"/>
      <c r="AW21" s="1205"/>
      <c r="AX21" s="1205"/>
      <c r="AY21" s="1210"/>
      <c r="AZ21" s="1196"/>
      <c r="BA21" s="1196"/>
      <c r="BB21" s="1196"/>
      <c r="BC21" s="1196"/>
      <c r="BD21" s="1207" t="s">
        <v>1108</v>
      </c>
      <c r="BE21" s="1196"/>
      <c r="BF21" s="1196"/>
      <c r="BG21" s="1207" t="s">
        <v>1127</v>
      </c>
      <c r="BH21" s="1196"/>
      <c r="BI21" s="1196"/>
      <c r="BJ21" s="1207" t="s">
        <v>1134</v>
      </c>
      <c r="BK21" s="182"/>
      <c r="BL21" s="1213"/>
      <c r="BM21" s="1213"/>
      <c r="BN21" s="1213"/>
      <c r="BO21" s="1213"/>
      <c r="BP21" s="1213"/>
      <c r="BQ21" s="1213"/>
      <c r="BR21" s="1213"/>
      <c r="BS21" s="1213"/>
      <c r="BT21" s="1213"/>
      <c r="BU21" s="1213"/>
      <c r="BV21" s="1213"/>
      <c r="BW21" s="1213"/>
      <c r="BX21" s="1213"/>
      <c r="BY21" s="1213"/>
      <c r="BZ21" s="1213"/>
      <c r="CA21" s="1213"/>
      <c r="CB21" s="1213"/>
      <c r="CC21" s="1213"/>
      <c r="CD21" s="1213"/>
      <c r="CE21" s="1213"/>
      <c r="CF21" s="1213"/>
      <c r="CG21" s="1213"/>
      <c r="CH21" s="1213"/>
      <c r="CI21" s="1214"/>
    </row>
    <row r="22" spans="1:87" x14ac:dyDescent="0.15">
      <c r="A22" s="1219"/>
      <c r="B22" s="1224"/>
      <c r="C22" s="1224"/>
      <c r="D22" s="1224"/>
      <c r="E22" s="1224"/>
      <c r="F22" s="1224"/>
      <c r="G22" s="1224"/>
      <c r="H22" s="1224"/>
      <c r="I22" s="1224"/>
      <c r="J22" s="1224"/>
      <c r="K22" s="1224"/>
      <c r="L22" s="1224"/>
      <c r="M22" s="1224"/>
      <c r="N22" s="1224"/>
      <c r="O22" s="1224"/>
      <c r="P22" s="1224"/>
      <c r="Q22" s="1224"/>
      <c r="R22" s="1224"/>
      <c r="S22" s="1224"/>
      <c r="T22" s="1224"/>
      <c r="U22" s="1224"/>
      <c r="V22" s="1224"/>
      <c r="W22" s="1224"/>
      <c r="X22" s="1224"/>
      <c r="Y22" s="1224"/>
      <c r="Z22" s="1224"/>
      <c r="AA22" s="1224"/>
      <c r="AB22" s="1224"/>
      <c r="AC22" s="1224"/>
      <c r="AD22" s="1224"/>
      <c r="AE22" s="1224"/>
      <c r="AF22" s="1224"/>
      <c r="AG22" s="1224"/>
      <c r="AH22" s="1224"/>
      <c r="AI22" s="1224"/>
      <c r="AJ22" s="1224"/>
      <c r="AK22" s="1224"/>
      <c r="AL22" s="1224"/>
      <c r="AM22" s="191"/>
      <c r="AN22" s="191"/>
      <c r="AO22" s="191"/>
      <c r="AP22" s="191"/>
      <c r="AS22" s="1204"/>
      <c r="AT22" s="1204"/>
      <c r="AU22" s="1205"/>
      <c r="AV22" s="1205"/>
      <c r="AW22" s="1205"/>
      <c r="AX22" s="1205"/>
      <c r="AY22" s="1211"/>
      <c r="AZ22" s="1197"/>
      <c r="BA22" s="1197"/>
      <c r="BB22" s="1197"/>
      <c r="BC22" s="1197"/>
      <c r="BD22" s="1209"/>
      <c r="BE22" s="1197"/>
      <c r="BF22" s="1197"/>
      <c r="BG22" s="1209"/>
      <c r="BH22" s="1197"/>
      <c r="BI22" s="1197"/>
      <c r="BJ22" s="1209"/>
      <c r="BK22" s="183"/>
      <c r="BL22" s="1216"/>
      <c r="BM22" s="1216"/>
      <c r="BN22" s="1216"/>
      <c r="BO22" s="1216"/>
      <c r="BP22" s="1216"/>
      <c r="BQ22" s="1216"/>
      <c r="BR22" s="1216"/>
      <c r="BS22" s="1216"/>
      <c r="BT22" s="1216"/>
      <c r="BU22" s="1216"/>
      <c r="BV22" s="1216"/>
      <c r="BW22" s="1216"/>
      <c r="BX22" s="1216"/>
      <c r="BY22" s="1216"/>
      <c r="BZ22" s="1216"/>
      <c r="CA22" s="1216"/>
      <c r="CB22" s="1216"/>
      <c r="CC22" s="1216"/>
      <c r="CD22" s="1216"/>
      <c r="CE22" s="1216"/>
      <c r="CF22" s="1216"/>
      <c r="CG22" s="1216"/>
      <c r="CH22" s="1216"/>
      <c r="CI22" s="1217"/>
    </row>
    <row r="23" spans="1:87" x14ac:dyDescent="0.15">
      <c r="A23" s="1219"/>
      <c r="B23" s="1224"/>
      <c r="C23" s="1224"/>
      <c r="D23" s="1224"/>
      <c r="E23" s="1224"/>
      <c r="F23" s="1224"/>
      <c r="G23" s="1224"/>
      <c r="H23" s="1224"/>
      <c r="I23" s="1224"/>
      <c r="J23" s="1224"/>
      <c r="K23" s="1224"/>
      <c r="L23" s="1224"/>
      <c r="M23" s="1224"/>
      <c r="N23" s="1224"/>
      <c r="O23" s="1224"/>
      <c r="P23" s="1224"/>
      <c r="Q23" s="1224"/>
      <c r="R23" s="1224"/>
      <c r="S23" s="1224"/>
      <c r="T23" s="1224"/>
      <c r="U23" s="1224"/>
      <c r="V23" s="1224"/>
      <c r="W23" s="1224"/>
      <c r="X23" s="1224"/>
      <c r="Y23" s="1224"/>
      <c r="Z23" s="1224"/>
      <c r="AA23" s="1224"/>
      <c r="AB23" s="1224"/>
      <c r="AC23" s="1224"/>
      <c r="AD23" s="1224"/>
      <c r="AE23" s="1224"/>
      <c r="AF23" s="1224"/>
      <c r="AG23" s="1224"/>
      <c r="AH23" s="1224"/>
      <c r="AI23" s="1224"/>
      <c r="AJ23" s="1224"/>
      <c r="AK23" s="1224"/>
      <c r="AL23" s="1224"/>
      <c r="AM23" s="191"/>
      <c r="AN23" s="191"/>
      <c r="AO23" s="191"/>
      <c r="AP23" s="191"/>
      <c r="AS23" s="1226" t="s">
        <v>1146</v>
      </c>
      <c r="AT23" s="1187"/>
      <c r="AU23" s="1187"/>
      <c r="AV23" s="1187"/>
      <c r="AW23" s="1187"/>
      <c r="AX23" s="1187"/>
      <c r="AY23" s="1187"/>
      <c r="AZ23" s="1187"/>
      <c r="BA23" s="1187"/>
      <c r="BB23" s="1187"/>
      <c r="BC23" s="1187"/>
      <c r="BD23" s="1187"/>
      <c r="BE23" s="1187"/>
      <c r="BF23" s="1187"/>
      <c r="BG23" s="1187"/>
      <c r="BH23" s="1187"/>
      <c r="BI23" s="1227"/>
      <c r="BJ23" s="1187" t="s">
        <v>1147</v>
      </c>
      <c r="BK23" s="1187"/>
      <c r="BL23" s="1187"/>
      <c r="BM23" s="1187"/>
      <c r="BN23" s="1187"/>
      <c r="BO23" s="1187"/>
      <c r="BP23" s="1187"/>
      <c r="BQ23" s="1187"/>
      <c r="BR23" s="1187"/>
      <c r="BS23" s="1187"/>
      <c r="BT23" s="1187"/>
      <c r="BU23" s="1187"/>
      <c r="BV23" s="1187"/>
      <c r="BW23" s="1187"/>
      <c r="BX23" s="1187"/>
      <c r="BY23" s="1187"/>
      <c r="BZ23" s="1187"/>
      <c r="CA23" s="1187"/>
      <c r="CB23" s="1187"/>
      <c r="CC23" s="1187"/>
      <c r="CD23" s="1187"/>
      <c r="CE23" s="1187"/>
      <c r="CF23" s="1187"/>
      <c r="CG23" s="1187"/>
      <c r="CH23" s="1187"/>
      <c r="CI23" s="1227"/>
    </row>
    <row r="24" spans="1:87" x14ac:dyDescent="0.15">
      <c r="A24" s="1219"/>
      <c r="B24" s="1224"/>
      <c r="C24" s="1224"/>
      <c r="D24" s="1224"/>
      <c r="E24" s="1224"/>
      <c r="F24" s="1224"/>
      <c r="G24" s="1224"/>
      <c r="H24" s="1224"/>
      <c r="I24" s="1224"/>
      <c r="J24" s="1224"/>
      <c r="K24" s="1224"/>
      <c r="L24" s="1224"/>
      <c r="M24" s="1224"/>
      <c r="N24" s="1224"/>
      <c r="O24" s="1224"/>
      <c r="P24" s="1224"/>
      <c r="Q24" s="1224"/>
      <c r="R24" s="1224"/>
      <c r="S24" s="1224"/>
      <c r="T24" s="1224"/>
      <c r="U24" s="1224"/>
      <c r="V24" s="1224"/>
      <c r="W24" s="1224"/>
      <c r="X24" s="1224"/>
      <c r="Y24" s="1224"/>
      <c r="Z24" s="1224"/>
      <c r="AA24" s="1224"/>
      <c r="AB24" s="1224"/>
      <c r="AC24" s="1224"/>
      <c r="AD24" s="1224"/>
      <c r="AE24" s="1224"/>
      <c r="AF24" s="1224"/>
      <c r="AG24" s="1224"/>
      <c r="AH24" s="1224"/>
      <c r="AI24" s="1224"/>
      <c r="AJ24" s="1224"/>
      <c r="AK24" s="1224"/>
      <c r="AL24" s="1224"/>
      <c r="AM24" s="191"/>
      <c r="AN24" s="191"/>
      <c r="AO24" s="191"/>
      <c r="AP24" s="191"/>
      <c r="AS24" s="1228"/>
      <c r="AT24" s="1229"/>
      <c r="AU24" s="185" t="s">
        <v>1148</v>
      </c>
      <c r="AV24" s="1203"/>
      <c r="AW24" s="1203"/>
      <c r="AX24" s="185" t="s">
        <v>1148</v>
      </c>
      <c r="AY24" s="1203"/>
      <c r="AZ24" s="1203"/>
      <c r="BA24" s="185" t="s">
        <v>1149</v>
      </c>
      <c r="BB24" s="1229"/>
      <c r="BC24" s="1229"/>
      <c r="BD24" s="185" t="s">
        <v>1148</v>
      </c>
      <c r="BE24" s="1203"/>
      <c r="BF24" s="1203"/>
      <c r="BG24" s="185" t="s">
        <v>1148</v>
      </c>
      <c r="BH24" s="1203"/>
      <c r="BI24" s="1230"/>
      <c r="BJ24" s="1231"/>
      <c r="BK24" s="1231"/>
      <c r="BL24" s="1231"/>
      <c r="BM24" s="1231"/>
      <c r="BN24" s="1231"/>
      <c r="BO24" s="1231"/>
      <c r="BP24" s="1231"/>
      <c r="BQ24" s="1231"/>
      <c r="BR24" s="1231"/>
      <c r="BS24" s="1231"/>
      <c r="BT24" s="1231"/>
      <c r="BU24" s="1231"/>
      <c r="BV24" s="1231"/>
      <c r="BW24" s="1231"/>
      <c r="BX24" s="1231"/>
      <c r="BY24" s="1231"/>
      <c r="BZ24" s="1231"/>
      <c r="CA24" s="1231"/>
      <c r="CB24" s="1231"/>
      <c r="CC24" s="1231"/>
      <c r="CD24" s="1231"/>
      <c r="CE24" s="1231"/>
      <c r="CF24" s="1231"/>
      <c r="CG24" s="1231"/>
      <c r="CH24" s="1231"/>
      <c r="CI24" s="1232"/>
    </row>
    <row r="25" spans="1:87" x14ac:dyDescent="0.15">
      <c r="A25" s="1219"/>
      <c r="B25" s="1224"/>
      <c r="C25" s="1224"/>
      <c r="D25" s="1224"/>
      <c r="E25" s="1224"/>
      <c r="F25" s="1224"/>
      <c r="G25" s="1224"/>
      <c r="H25" s="1224"/>
      <c r="I25" s="1224"/>
      <c r="J25" s="1224"/>
      <c r="K25" s="1224"/>
      <c r="L25" s="1224"/>
      <c r="M25" s="1224"/>
      <c r="N25" s="1224"/>
      <c r="O25" s="1224"/>
      <c r="P25" s="1224"/>
      <c r="Q25" s="1224"/>
      <c r="R25" s="1224"/>
      <c r="S25" s="1224"/>
      <c r="T25" s="1224"/>
      <c r="U25" s="1224"/>
      <c r="V25" s="1224"/>
      <c r="W25" s="1224"/>
      <c r="X25" s="1224"/>
      <c r="Y25" s="1224"/>
      <c r="Z25" s="1224"/>
      <c r="AA25" s="1224"/>
      <c r="AB25" s="1224"/>
      <c r="AC25" s="1224"/>
      <c r="AD25" s="1224"/>
      <c r="AE25" s="1224"/>
      <c r="AF25" s="1224"/>
      <c r="AG25" s="1224"/>
      <c r="AH25" s="1224"/>
      <c r="AI25" s="1224"/>
      <c r="AJ25" s="1224"/>
      <c r="AK25" s="1224"/>
      <c r="AL25" s="1224"/>
      <c r="AM25" s="191"/>
      <c r="AN25" s="191"/>
      <c r="AO25" s="191"/>
      <c r="AP25" s="191"/>
      <c r="AS25" s="1228"/>
      <c r="AT25" s="1229"/>
      <c r="AU25" s="185" t="s">
        <v>1148</v>
      </c>
      <c r="AV25" s="1203"/>
      <c r="AW25" s="1203"/>
      <c r="AX25" s="185" t="s">
        <v>1148</v>
      </c>
      <c r="AY25" s="1203"/>
      <c r="AZ25" s="1203"/>
      <c r="BA25" s="185" t="s">
        <v>1149</v>
      </c>
      <c r="BB25" s="1229"/>
      <c r="BC25" s="1229"/>
      <c r="BD25" s="185" t="s">
        <v>1148</v>
      </c>
      <c r="BE25" s="1203"/>
      <c r="BF25" s="1203"/>
      <c r="BG25" s="185" t="s">
        <v>1148</v>
      </c>
      <c r="BH25" s="1203"/>
      <c r="BI25" s="1230"/>
      <c r="BJ25" s="1231"/>
      <c r="BK25" s="1231"/>
      <c r="BL25" s="1231"/>
      <c r="BM25" s="1231"/>
      <c r="BN25" s="1231"/>
      <c r="BO25" s="1231"/>
      <c r="BP25" s="1231"/>
      <c r="BQ25" s="1231"/>
      <c r="BR25" s="1231"/>
      <c r="BS25" s="1231"/>
      <c r="BT25" s="1231"/>
      <c r="BU25" s="1231"/>
      <c r="BV25" s="1231"/>
      <c r="BW25" s="1231"/>
      <c r="BX25" s="1231"/>
      <c r="BY25" s="1231"/>
      <c r="BZ25" s="1231"/>
      <c r="CA25" s="1231"/>
      <c r="CB25" s="1231"/>
      <c r="CC25" s="1231"/>
      <c r="CD25" s="1231"/>
      <c r="CE25" s="1231"/>
      <c r="CF25" s="1231"/>
      <c r="CG25" s="1231"/>
      <c r="CH25" s="1231"/>
      <c r="CI25" s="1232"/>
    </row>
    <row r="26" spans="1:87" x14ac:dyDescent="0.15">
      <c r="A26" s="1219"/>
      <c r="B26" s="1224"/>
      <c r="C26" s="1224"/>
      <c r="D26" s="1224"/>
      <c r="E26" s="1224"/>
      <c r="F26" s="1224"/>
      <c r="G26" s="1233"/>
      <c r="H26" s="1234"/>
      <c r="I26" s="1234"/>
      <c r="J26" s="1234"/>
      <c r="K26" s="1234"/>
      <c r="L26" s="1234"/>
      <c r="M26" s="1234"/>
      <c r="N26" s="1235"/>
      <c r="O26" s="1233"/>
      <c r="P26" s="1234"/>
      <c r="Q26" s="1234"/>
      <c r="R26" s="1234"/>
      <c r="S26" s="1234"/>
      <c r="T26" s="1234"/>
      <c r="U26" s="1234"/>
      <c r="V26" s="1234"/>
      <c r="W26" s="1234"/>
      <c r="X26" s="1234"/>
      <c r="Y26" s="1234"/>
      <c r="Z26" s="1234"/>
      <c r="AA26" s="1234"/>
      <c r="AB26" s="1234"/>
      <c r="AC26" s="1234"/>
      <c r="AD26" s="1234"/>
      <c r="AE26" s="1234"/>
      <c r="AF26" s="1234"/>
      <c r="AG26" s="1234"/>
      <c r="AH26" s="1234"/>
      <c r="AI26" s="1234"/>
      <c r="AJ26" s="1234"/>
      <c r="AK26" s="1234"/>
      <c r="AL26" s="1235"/>
      <c r="AM26" s="191"/>
      <c r="AN26" s="191"/>
      <c r="AO26" s="191"/>
      <c r="AP26" s="191"/>
      <c r="AS26" s="1228"/>
      <c r="AT26" s="1229"/>
      <c r="AU26" s="185" t="s">
        <v>1148</v>
      </c>
      <c r="AV26" s="1203"/>
      <c r="AW26" s="1203"/>
      <c r="AX26" s="185" t="s">
        <v>1148</v>
      </c>
      <c r="AY26" s="1203"/>
      <c r="AZ26" s="1203"/>
      <c r="BA26" s="185" t="s">
        <v>1149</v>
      </c>
      <c r="BB26" s="1229"/>
      <c r="BC26" s="1229"/>
      <c r="BD26" s="185" t="s">
        <v>1148</v>
      </c>
      <c r="BE26" s="1203"/>
      <c r="BF26" s="1203"/>
      <c r="BG26" s="185" t="s">
        <v>1148</v>
      </c>
      <c r="BH26" s="1203"/>
      <c r="BI26" s="1230"/>
      <c r="BJ26" s="1231"/>
      <c r="BK26" s="1231"/>
      <c r="BL26" s="1231"/>
      <c r="BM26" s="1231"/>
      <c r="BN26" s="1231"/>
      <c r="BO26" s="1231"/>
      <c r="BP26" s="1231"/>
      <c r="BQ26" s="1231"/>
      <c r="BR26" s="1231"/>
      <c r="BS26" s="1231"/>
      <c r="BT26" s="1231"/>
      <c r="BU26" s="1231"/>
      <c r="BV26" s="1231"/>
      <c r="BW26" s="1231"/>
      <c r="BX26" s="1231"/>
      <c r="BY26" s="1231"/>
      <c r="BZ26" s="1231"/>
      <c r="CA26" s="1231"/>
      <c r="CB26" s="1231"/>
      <c r="CC26" s="1231"/>
      <c r="CD26" s="1231"/>
      <c r="CE26" s="1231"/>
      <c r="CF26" s="1231"/>
      <c r="CG26" s="1231"/>
      <c r="CH26" s="1231"/>
      <c r="CI26" s="1232"/>
    </row>
    <row r="27" spans="1:87" ht="12" customHeight="1" x14ac:dyDescent="0.15">
      <c r="A27" s="1219"/>
      <c r="B27" s="1224"/>
      <c r="C27" s="1224"/>
      <c r="D27" s="1224"/>
      <c r="E27" s="1224"/>
      <c r="F27" s="1224"/>
      <c r="G27" s="1236"/>
      <c r="H27" s="1237"/>
      <c r="I27" s="1237"/>
      <c r="J27" s="1237"/>
      <c r="K27" s="1237"/>
      <c r="L27" s="1237"/>
      <c r="M27" s="1237"/>
      <c r="N27" s="1238"/>
      <c r="O27" s="1236"/>
      <c r="P27" s="1237"/>
      <c r="Q27" s="1237"/>
      <c r="R27" s="1237"/>
      <c r="S27" s="1237"/>
      <c r="T27" s="1237"/>
      <c r="U27" s="1237"/>
      <c r="V27" s="1237"/>
      <c r="W27" s="1237"/>
      <c r="X27" s="1237"/>
      <c r="Y27" s="1237"/>
      <c r="Z27" s="1237"/>
      <c r="AA27" s="1237"/>
      <c r="AB27" s="1237"/>
      <c r="AC27" s="1237"/>
      <c r="AD27" s="1237"/>
      <c r="AE27" s="1237"/>
      <c r="AF27" s="1237"/>
      <c r="AG27" s="1237"/>
      <c r="AH27" s="1237"/>
      <c r="AI27" s="1237"/>
      <c r="AJ27" s="1237"/>
      <c r="AK27" s="1237"/>
      <c r="AL27" s="1238"/>
      <c r="AM27" s="191"/>
      <c r="AN27" s="191"/>
      <c r="AO27" s="191"/>
      <c r="AP27" s="191"/>
      <c r="AS27" s="1228"/>
      <c r="AT27" s="1229"/>
      <c r="AU27" s="185" t="s">
        <v>1148</v>
      </c>
      <c r="AV27" s="1203"/>
      <c r="AW27" s="1203"/>
      <c r="AX27" s="185" t="s">
        <v>1148</v>
      </c>
      <c r="AY27" s="1203"/>
      <c r="AZ27" s="1203"/>
      <c r="BA27" s="185" t="s">
        <v>1149</v>
      </c>
      <c r="BB27" s="1229"/>
      <c r="BC27" s="1229"/>
      <c r="BD27" s="185" t="s">
        <v>1148</v>
      </c>
      <c r="BE27" s="1203"/>
      <c r="BF27" s="1203"/>
      <c r="BG27" s="185" t="s">
        <v>1148</v>
      </c>
      <c r="BH27" s="1203"/>
      <c r="BI27" s="1230"/>
      <c r="BJ27" s="1231"/>
      <c r="BK27" s="1231"/>
      <c r="BL27" s="1231"/>
      <c r="BM27" s="1231"/>
      <c r="BN27" s="1231"/>
      <c r="BO27" s="1231"/>
      <c r="BP27" s="1231"/>
      <c r="BQ27" s="1231"/>
      <c r="BR27" s="1231"/>
      <c r="BS27" s="1231"/>
      <c r="BT27" s="1231"/>
      <c r="BU27" s="1231"/>
      <c r="BV27" s="1231"/>
      <c r="BW27" s="1231"/>
      <c r="BX27" s="1231"/>
      <c r="BY27" s="1231"/>
      <c r="BZ27" s="1231"/>
      <c r="CA27" s="1231"/>
      <c r="CB27" s="1231"/>
      <c r="CC27" s="1231"/>
      <c r="CD27" s="1231"/>
      <c r="CE27" s="1231"/>
      <c r="CF27" s="1231"/>
      <c r="CG27" s="1231"/>
      <c r="CH27" s="1231"/>
      <c r="CI27" s="1232"/>
    </row>
    <row r="28" spans="1:87" x14ac:dyDescent="0.15">
      <c r="A28" s="1219"/>
      <c r="B28" s="1224"/>
      <c r="C28" s="1224"/>
      <c r="D28" s="1224"/>
      <c r="E28" s="1224"/>
      <c r="F28" s="1224"/>
      <c r="G28" s="1233"/>
      <c r="H28" s="1234"/>
      <c r="I28" s="1234"/>
      <c r="J28" s="1234"/>
      <c r="K28" s="1234"/>
      <c r="L28" s="1234"/>
      <c r="M28" s="1234"/>
      <c r="N28" s="1235"/>
      <c r="O28" s="1233"/>
      <c r="P28" s="1234"/>
      <c r="Q28" s="1234"/>
      <c r="R28" s="1234"/>
      <c r="S28" s="1234"/>
      <c r="T28" s="1234"/>
      <c r="U28" s="1234"/>
      <c r="V28" s="1234"/>
      <c r="W28" s="1234"/>
      <c r="X28" s="1234"/>
      <c r="Y28" s="1234"/>
      <c r="Z28" s="1234"/>
      <c r="AA28" s="1234"/>
      <c r="AB28" s="1234"/>
      <c r="AC28" s="1234"/>
      <c r="AD28" s="1234"/>
      <c r="AE28" s="1234"/>
      <c r="AF28" s="1234"/>
      <c r="AG28" s="1234"/>
      <c r="AH28" s="1234"/>
      <c r="AI28" s="1234"/>
      <c r="AJ28" s="1234"/>
      <c r="AK28" s="1234"/>
      <c r="AL28" s="1235"/>
      <c r="AM28" s="191"/>
      <c r="AN28" s="191"/>
      <c r="AO28" s="191"/>
      <c r="AP28" s="191"/>
      <c r="AS28" s="1228"/>
      <c r="AT28" s="1229"/>
      <c r="AU28" s="185" t="s">
        <v>1148</v>
      </c>
      <c r="AV28" s="1203"/>
      <c r="AW28" s="1203"/>
      <c r="AX28" s="185" t="s">
        <v>1148</v>
      </c>
      <c r="AY28" s="1203"/>
      <c r="AZ28" s="1203"/>
      <c r="BA28" s="185" t="s">
        <v>1149</v>
      </c>
      <c r="BB28" s="1229"/>
      <c r="BC28" s="1229"/>
      <c r="BD28" s="185" t="s">
        <v>1148</v>
      </c>
      <c r="BE28" s="1203"/>
      <c r="BF28" s="1203"/>
      <c r="BG28" s="185" t="s">
        <v>1148</v>
      </c>
      <c r="BH28" s="1203"/>
      <c r="BI28" s="1230"/>
      <c r="BJ28" s="1231"/>
      <c r="BK28" s="1231"/>
      <c r="BL28" s="1231"/>
      <c r="BM28" s="1231"/>
      <c r="BN28" s="1231"/>
      <c r="BO28" s="1231"/>
      <c r="BP28" s="1231"/>
      <c r="BQ28" s="1231"/>
      <c r="BR28" s="1231"/>
      <c r="BS28" s="1231"/>
      <c r="BT28" s="1231"/>
      <c r="BU28" s="1231"/>
      <c r="BV28" s="1231"/>
      <c r="BW28" s="1231"/>
      <c r="BX28" s="1231"/>
      <c r="BY28" s="1231"/>
      <c r="BZ28" s="1231"/>
      <c r="CA28" s="1231"/>
      <c r="CB28" s="1231"/>
      <c r="CC28" s="1231"/>
      <c r="CD28" s="1231"/>
      <c r="CE28" s="1231"/>
      <c r="CF28" s="1231"/>
      <c r="CG28" s="1231"/>
      <c r="CH28" s="1231"/>
      <c r="CI28" s="1232"/>
    </row>
    <row r="29" spans="1:87" ht="12" customHeight="1" x14ac:dyDescent="0.15">
      <c r="A29" s="1219"/>
      <c r="B29" s="1224"/>
      <c r="C29" s="1224"/>
      <c r="D29" s="1224"/>
      <c r="E29" s="1224"/>
      <c r="F29" s="1224"/>
      <c r="G29" s="1236"/>
      <c r="H29" s="1237"/>
      <c r="I29" s="1237"/>
      <c r="J29" s="1237"/>
      <c r="K29" s="1237"/>
      <c r="L29" s="1237"/>
      <c r="M29" s="1237"/>
      <c r="N29" s="1238"/>
      <c r="O29" s="1236"/>
      <c r="P29" s="1237"/>
      <c r="Q29" s="1237"/>
      <c r="R29" s="1237"/>
      <c r="S29" s="1237"/>
      <c r="T29" s="1237"/>
      <c r="U29" s="1237"/>
      <c r="V29" s="1237"/>
      <c r="W29" s="1237"/>
      <c r="X29" s="1237"/>
      <c r="Y29" s="1237"/>
      <c r="Z29" s="1237"/>
      <c r="AA29" s="1237"/>
      <c r="AB29" s="1237"/>
      <c r="AC29" s="1237"/>
      <c r="AD29" s="1237"/>
      <c r="AE29" s="1237"/>
      <c r="AF29" s="1237"/>
      <c r="AG29" s="1237"/>
      <c r="AH29" s="1237"/>
      <c r="AI29" s="1237"/>
      <c r="AJ29" s="1237"/>
      <c r="AK29" s="1237"/>
      <c r="AL29" s="1238"/>
      <c r="AM29" s="191"/>
      <c r="AN29" s="191"/>
      <c r="AO29" s="191"/>
      <c r="AP29" s="191"/>
      <c r="AS29" s="1228"/>
      <c r="AT29" s="1229"/>
      <c r="AU29" s="185" t="s">
        <v>1148</v>
      </c>
      <c r="AV29" s="1203"/>
      <c r="AW29" s="1203"/>
      <c r="AX29" s="185" t="s">
        <v>1148</v>
      </c>
      <c r="AY29" s="1203"/>
      <c r="AZ29" s="1203"/>
      <c r="BA29" s="185" t="s">
        <v>1149</v>
      </c>
      <c r="BB29" s="1229"/>
      <c r="BC29" s="1229"/>
      <c r="BD29" s="185" t="s">
        <v>1148</v>
      </c>
      <c r="BE29" s="1203"/>
      <c r="BF29" s="1203"/>
      <c r="BG29" s="185" t="s">
        <v>1148</v>
      </c>
      <c r="BH29" s="1203"/>
      <c r="BI29" s="1230"/>
      <c r="BJ29" s="1231"/>
      <c r="BK29" s="1231"/>
      <c r="BL29" s="1231"/>
      <c r="BM29" s="1231"/>
      <c r="BN29" s="1231"/>
      <c r="BO29" s="1231"/>
      <c r="BP29" s="1231"/>
      <c r="BQ29" s="1231"/>
      <c r="BR29" s="1231"/>
      <c r="BS29" s="1231"/>
      <c r="BT29" s="1231"/>
      <c r="BU29" s="1231"/>
      <c r="BV29" s="1231"/>
      <c r="BW29" s="1231"/>
      <c r="BX29" s="1231"/>
      <c r="BY29" s="1231"/>
      <c r="BZ29" s="1231"/>
      <c r="CA29" s="1231"/>
      <c r="CB29" s="1231"/>
      <c r="CC29" s="1231"/>
      <c r="CD29" s="1231"/>
      <c r="CE29" s="1231"/>
      <c r="CF29" s="1231"/>
      <c r="CG29" s="1231"/>
      <c r="CH29" s="1231"/>
      <c r="CI29" s="1232"/>
    </row>
    <row r="30" spans="1:87" ht="12" customHeight="1" x14ac:dyDescent="0.15">
      <c r="A30" s="1243" t="s">
        <v>1150</v>
      </c>
      <c r="B30" s="1244"/>
      <c r="C30" s="1244"/>
      <c r="D30" s="1244"/>
      <c r="E30" s="1244"/>
      <c r="F30" s="1245"/>
      <c r="G30" s="1246"/>
      <c r="H30" s="1247"/>
      <c r="I30" s="1247"/>
      <c r="J30" s="1247"/>
      <c r="K30" s="185" t="s">
        <v>1151</v>
      </c>
      <c r="L30" s="185"/>
      <c r="M30" s="185" t="s">
        <v>1152</v>
      </c>
      <c r="N30" s="185"/>
      <c r="O30" s="1231"/>
      <c r="P30" s="1231"/>
      <c r="Q30" s="1231"/>
      <c r="R30" s="185" t="s">
        <v>1153</v>
      </c>
      <c r="S30" s="185"/>
      <c r="T30" s="185"/>
      <c r="U30" s="185"/>
      <c r="V30" s="185"/>
      <c r="W30" s="1231"/>
      <c r="X30" s="1231"/>
      <c r="Y30" s="1231"/>
      <c r="Z30" s="185" t="s">
        <v>1154</v>
      </c>
      <c r="AA30" s="185"/>
      <c r="AB30" s="185"/>
      <c r="AC30" s="185"/>
      <c r="AD30" s="185"/>
      <c r="AE30" s="185"/>
      <c r="AF30" s="185"/>
      <c r="AG30" s="185"/>
      <c r="AH30" s="185"/>
      <c r="AI30" s="185"/>
      <c r="AJ30" s="185"/>
      <c r="AK30" s="185"/>
      <c r="AL30" s="187"/>
      <c r="AR30" s="190"/>
      <c r="AS30" s="1228"/>
      <c r="AT30" s="1229"/>
      <c r="AU30" s="185" t="s">
        <v>1148</v>
      </c>
      <c r="AV30" s="1203"/>
      <c r="AW30" s="1203"/>
      <c r="AX30" s="185" t="s">
        <v>1148</v>
      </c>
      <c r="AY30" s="1203"/>
      <c r="AZ30" s="1203"/>
      <c r="BA30" s="185" t="s">
        <v>1149</v>
      </c>
      <c r="BB30" s="1229"/>
      <c r="BC30" s="1229"/>
      <c r="BD30" s="185" t="s">
        <v>1148</v>
      </c>
      <c r="BE30" s="1203"/>
      <c r="BF30" s="1203"/>
      <c r="BG30" s="185" t="s">
        <v>1148</v>
      </c>
      <c r="BH30" s="1203"/>
      <c r="BI30" s="1230"/>
      <c r="BJ30" s="1231"/>
      <c r="BK30" s="1231"/>
      <c r="BL30" s="1231"/>
      <c r="BM30" s="1231"/>
      <c r="BN30" s="1231"/>
      <c r="BO30" s="1231"/>
      <c r="BP30" s="1231"/>
      <c r="BQ30" s="1231"/>
      <c r="BR30" s="1231"/>
      <c r="BS30" s="1231"/>
      <c r="BT30" s="1231"/>
      <c r="BU30" s="1231"/>
      <c r="BV30" s="1231"/>
      <c r="BW30" s="1231"/>
      <c r="BX30" s="1231"/>
      <c r="BY30" s="1231"/>
      <c r="BZ30" s="1231"/>
      <c r="CA30" s="1231"/>
      <c r="CB30" s="1231"/>
      <c r="CC30" s="1231"/>
      <c r="CD30" s="1231"/>
      <c r="CE30" s="1231"/>
      <c r="CF30" s="1231"/>
      <c r="CG30" s="1231"/>
      <c r="CH30" s="1231"/>
      <c r="CI30" s="1232"/>
    </row>
    <row r="31" spans="1:87" ht="12" customHeight="1" x14ac:dyDescent="0.15">
      <c r="A31" s="1239" t="s">
        <v>1155</v>
      </c>
      <c r="B31" s="1240"/>
      <c r="C31" s="1240"/>
      <c r="D31" s="1240"/>
      <c r="E31" s="1240"/>
      <c r="F31" s="1241"/>
      <c r="G31" s="1242"/>
      <c r="H31" s="1183"/>
      <c r="I31" s="1183"/>
      <c r="J31" s="1183"/>
      <c r="K31" s="185" t="s">
        <v>1156</v>
      </c>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7"/>
      <c r="AS31" s="1228"/>
      <c r="AT31" s="1229"/>
      <c r="AU31" s="185" t="s">
        <v>1148</v>
      </c>
      <c r="AV31" s="1203"/>
      <c r="AW31" s="1203"/>
      <c r="AX31" s="185" t="s">
        <v>1148</v>
      </c>
      <c r="AY31" s="1203"/>
      <c r="AZ31" s="1203"/>
      <c r="BA31" s="185" t="s">
        <v>1149</v>
      </c>
      <c r="BB31" s="1229"/>
      <c r="BC31" s="1229"/>
      <c r="BD31" s="185" t="s">
        <v>1148</v>
      </c>
      <c r="BE31" s="1203"/>
      <c r="BF31" s="1203"/>
      <c r="BG31" s="185" t="s">
        <v>1148</v>
      </c>
      <c r="BH31" s="1203"/>
      <c r="BI31" s="1230"/>
      <c r="BJ31" s="1231"/>
      <c r="BK31" s="1231"/>
      <c r="BL31" s="1231"/>
      <c r="BM31" s="1231"/>
      <c r="BN31" s="1231"/>
      <c r="BO31" s="1231"/>
      <c r="BP31" s="1231"/>
      <c r="BQ31" s="1231"/>
      <c r="BR31" s="1231"/>
      <c r="BS31" s="1231"/>
      <c r="BT31" s="1231"/>
      <c r="BU31" s="1231"/>
      <c r="BV31" s="1231"/>
      <c r="BW31" s="1231"/>
      <c r="BX31" s="1231"/>
      <c r="BY31" s="1231"/>
      <c r="BZ31" s="1231"/>
      <c r="CA31" s="1231"/>
      <c r="CB31" s="1231"/>
      <c r="CC31" s="1231"/>
      <c r="CD31" s="1231"/>
      <c r="CE31" s="1231"/>
      <c r="CF31" s="1231"/>
      <c r="CG31" s="1231"/>
      <c r="CH31" s="1231"/>
      <c r="CI31" s="1232"/>
    </row>
    <row r="32" spans="1:87" ht="18.75" customHeight="1" x14ac:dyDescent="0.15">
      <c r="A32" s="1251" t="s">
        <v>1157</v>
      </c>
      <c r="B32" s="1252"/>
      <c r="C32" s="1252"/>
      <c r="D32" s="1252"/>
      <c r="E32" s="1252"/>
      <c r="F32" s="1253"/>
      <c r="G32" s="1257" t="s">
        <v>1158</v>
      </c>
      <c r="H32" s="1257"/>
      <c r="I32" s="1220" t="s">
        <v>1144</v>
      </c>
      <c r="J32" s="1220"/>
      <c r="K32" s="1220"/>
      <c r="L32" s="1220"/>
      <c r="M32" s="1220"/>
      <c r="N32" s="1220"/>
      <c r="O32" s="1220"/>
      <c r="P32" s="1220"/>
      <c r="Q32" s="1220"/>
      <c r="R32" s="1220"/>
      <c r="S32" s="1220"/>
      <c r="T32" s="1220"/>
      <c r="U32" s="1220"/>
      <c r="V32" s="1220"/>
      <c r="W32" s="1220"/>
      <c r="X32" s="1220"/>
      <c r="Y32" s="1220"/>
      <c r="Z32" s="1220"/>
      <c r="AA32" s="1220"/>
      <c r="AB32" s="1220"/>
      <c r="AC32" s="1220"/>
      <c r="AD32" s="1220"/>
      <c r="AE32" s="1220" t="s">
        <v>1159</v>
      </c>
      <c r="AF32" s="1220"/>
      <c r="AG32" s="1220"/>
      <c r="AH32" s="1220"/>
      <c r="AI32" s="1220"/>
      <c r="AJ32" s="1220"/>
      <c r="AK32" s="1220"/>
      <c r="AL32" s="1220"/>
      <c r="AM32" s="190"/>
      <c r="AN32" s="190"/>
      <c r="AO32" s="190"/>
      <c r="AP32" s="190"/>
      <c r="AS32" s="1220" t="s">
        <v>1160</v>
      </c>
      <c r="AT32" s="1220"/>
      <c r="AU32" s="1220"/>
      <c r="AV32" s="1220"/>
      <c r="AW32" s="1220"/>
      <c r="AX32" s="1220"/>
      <c r="AY32" s="1220"/>
      <c r="AZ32" s="1220"/>
      <c r="BA32" s="1220"/>
      <c r="BB32" s="1220"/>
      <c r="BC32" s="1220"/>
      <c r="BD32" s="1220"/>
      <c r="BE32" s="1220"/>
      <c r="BF32" s="1220"/>
      <c r="BG32" s="1220"/>
      <c r="BH32" s="1220"/>
      <c r="BI32" s="1220"/>
      <c r="BJ32" s="1220"/>
      <c r="BK32" s="1220"/>
      <c r="BL32" s="1220"/>
      <c r="BM32" s="1220"/>
      <c r="BN32" s="1220" t="s">
        <v>1161</v>
      </c>
      <c r="BO32" s="1220"/>
      <c r="BP32" s="1220"/>
      <c r="BQ32" s="1220"/>
      <c r="BR32" s="1220"/>
      <c r="BS32" s="1220"/>
      <c r="BT32" s="1220"/>
      <c r="BU32" s="1220"/>
      <c r="BV32" s="1220"/>
      <c r="BW32" s="1220"/>
      <c r="BX32" s="1220"/>
      <c r="BY32" s="1220" t="s">
        <v>1162</v>
      </c>
      <c r="BZ32" s="1220"/>
      <c r="CA32" s="1220"/>
      <c r="CB32" s="1220"/>
      <c r="CC32" s="1220"/>
      <c r="CD32" s="1220"/>
      <c r="CE32" s="1220"/>
      <c r="CF32" s="1220"/>
      <c r="CG32" s="1220"/>
      <c r="CH32" s="1220"/>
      <c r="CI32" s="1220"/>
    </row>
    <row r="33" spans="1:87" ht="18.75" customHeight="1" x14ac:dyDescent="0.15">
      <c r="A33" s="1254"/>
      <c r="B33" s="1255"/>
      <c r="C33" s="1255"/>
      <c r="D33" s="1255"/>
      <c r="E33" s="1255"/>
      <c r="F33" s="1256"/>
      <c r="G33" s="1257"/>
      <c r="H33" s="1257"/>
      <c r="I33" s="1220"/>
      <c r="J33" s="1220"/>
      <c r="K33" s="1220"/>
      <c r="L33" s="1220"/>
      <c r="M33" s="1220"/>
      <c r="N33" s="1220"/>
      <c r="O33" s="1220"/>
      <c r="P33" s="1220"/>
      <c r="Q33" s="1220"/>
      <c r="R33" s="1220"/>
      <c r="S33" s="1220"/>
      <c r="T33" s="1220"/>
      <c r="U33" s="1220"/>
      <c r="V33" s="1220"/>
      <c r="W33" s="1220"/>
      <c r="X33" s="1220"/>
      <c r="Y33" s="1220"/>
      <c r="Z33" s="1220"/>
      <c r="AA33" s="1220"/>
      <c r="AB33" s="1220"/>
      <c r="AC33" s="1220"/>
      <c r="AD33" s="1220"/>
      <c r="AE33" s="1220"/>
      <c r="AF33" s="1220"/>
      <c r="AG33" s="1220"/>
      <c r="AH33" s="1220"/>
      <c r="AI33" s="1220"/>
      <c r="AJ33" s="1220"/>
      <c r="AK33" s="1220"/>
      <c r="AL33" s="1220"/>
      <c r="AM33" s="190"/>
      <c r="AN33" s="190"/>
      <c r="AO33" s="190"/>
      <c r="AP33" s="190"/>
      <c r="AS33" s="192" t="s">
        <v>1163</v>
      </c>
      <c r="AT33" s="185"/>
      <c r="AU33" s="185"/>
      <c r="AV33" s="185"/>
      <c r="AW33" s="185" t="s">
        <v>1164</v>
      </c>
      <c r="AX33" s="185"/>
      <c r="AY33" s="185"/>
      <c r="AZ33" s="185"/>
      <c r="BA33" s="1203"/>
      <c r="BB33" s="1203"/>
      <c r="BC33" s="1203"/>
      <c r="BD33" s="1203"/>
      <c r="BE33" s="1203"/>
      <c r="BF33" s="185" t="s">
        <v>1123</v>
      </c>
      <c r="BG33" s="185"/>
      <c r="BH33" s="185"/>
      <c r="BI33" s="185"/>
      <c r="BJ33" s="185"/>
      <c r="BK33" s="185"/>
      <c r="BL33" s="185"/>
      <c r="BM33" s="187"/>
      <c r="BN33" s="1224"/>
      <c r="BO33" s="1224"/>
      <c r="BP33" s="1224"/>
      <c r="BQ33" s="1224"/>
      <c r="BR33" s="1224"/>
      <c r="BS33" s="1224"/>
      <c r="BT33" s="1224"/>
      <c r="BU33" s="1224"/>
      <c r="BV33" s="1224"/>
      <c r="BW33" s="1224"/>
      <c r="BX33" s="1224"/>
      <c r="BY33" s="1224"/>
      <c r="BZ33" s="1224"/>
      <c r="CA33" s="1224"/>
      <c r="CB33" s="1224"/>
      <c r="CC33" s="1224"/>
      <c r="CD33" s="1224"/>
      <c r="CE33" s="1224"/>
      <c r="CF33" s="1224"/>
      <c r="CG33" s="1224"/>
      <c r="CH33" s="1224"/>
      <c r="CI33" s="1224"/>
    </row>
    <row r="34" spans="1:87" ht="18.75" customHeight="1" x14ac:dyDescent="0.15">
      <c r="A34" s="1248"/>
      <c r="B34" s="1231"/>
      <c r="C34" s="1231"/>
      <c r="D34" s="1231"/>
      <c r="E34" s="1231"/>
      <c r="F34" s="1232"/>
      <c r="G34" s="1249"/>
      <c r="H34" s="1249"/>
      <c r="I34" s="1224"/>
      <c r="J34" s="1224"/>
      <c r="K34" s="1224"/>
      <c r="L34" s="1224"/>
      <c r="M34" s="1224"/>
      <c r="N34" s="1224"/>
      <c r="O34" s="1224"/>
      <c r="P34" s="1224"/>
      <c r="Q34" s="1224"/>
      <c r="R34" s="1224"/>
      <c r="S34" s="1224"/>
      <c r="T34" s="1224"/>
      <c r="U34" s="1224"/>
      <c r="V34" s="1224"/>
      <c r="W34" s="1224"/>
      <c r="X34" s="1224"/>
      <c r="Y34" s="1224"/>
      <c r="Z34" s="1224"/>
      <c r="AA34" s="1224"/>
      <c r="AB34" s="1224"/>
      <c r="AC34" s="1224"/>
      <c r="AD34" s="1224"/>
      <c r="AE34" s="1250"/>
      <c r="AF34" s="1250"/>
      <c r="AG34" s="1250"/>
      <c r="AH34" s="1250"/>
      <c r="AI34" s="1250"/>
      <c r="AJ34" s="1250"/>
      <c r="AK34" s="1250"/>
      <c r="AL34" s="1250"/>
      <c r="AM34" s="193"/>
      <c r="AN34" s="193"/>
      <c r="AO34" s="193"/>
      <c r="AP34" s="193"/>
      <c r="AS34" s="192"/>
      <c r="AT34" s="185"/>
      <c r="AU34" s="185"/>
      <c r="AV34" s="185"/>
      <c r="AW34" s="185" t="s">
        <v>1165</v>
      </c>
      <c r="AX34" s="185"/>
      <c r="AY34" s="185"/>
      <c r="AZ34" s="185"/>
      <c r="BA34" s="1203"/>
      <c r="BB34" s="1203"/>
      <c r="BC34" s="1203"/>
      <c r="BD34" s="1203"/>
      <c r="BE34" s="1203"/>
      <c r="BF34" s="185" t="s">
        <v>1123</v>
      </c>
      <c r="BG34" s="185"/>
      <c r="BH34" s="185"/>
      <c r="BI34" s="185"/>
      <c r="BJ34" s="185"/>
      <c r="BK34" s="185"/>
      <c r="BL34" s="185"/>
      <c r="BM34" s="187"/>
      <c r="BN34" s="1224"/>
      <c r="BO34" s="1224"/>
      <c r="BP34" s="1224"/>
      <c r="BQ34" s="1224"/>
      <c r="BR34" s="1224"/>
      <c r="BS34" s="1224"/>
      <c r="BT34" s="1224"/>
      <c r="BU34" s="1224"/>
      <c r="BV34" s="1224"/>
      <c r="BW34" s="1224"/>
      <c r="BX34" s="1224"/>
      <c r="BY34" s="1224"/>
      <c r="BZ34" s="1224"/>
      <c r="CA34" s="1224"/>
      <c r="CB34" s="1224"/>
      <c r="CC34" s="1224"/>
      <c r="CD34" s="1224"/>
      <c r="CE34" s="1224"/>
      <c r="CF34" s="1224"/>
      <c r="CG34" s="1224"/>
      <c r="CH34" s="1224"/>
      <c r="CI34" s="1224"/>
    </row>
    <row r="35" spans="1:87" ht="18.75" customHeight="1" x14ac:dyDescent="0.15">
      <c r="A35" s="1248"/>
      <c r="B35" s="1231"/>
      <c r="C35" s="1231"/>
      <c r="D35" s="1231"/>
      <c r="E35" s="1231"/>
      <c r="F35" s="1232"/>
      <c r="G35" s="1249"/>
      <c r="H35" s="1249"/>
      <c r="I35" s="1224"/>
      <c r="J35" s="1224"/>
      <c r="K35" s="1224"/>
      <c r="L35" s="1224"/>
      <c r="M35" s="1224"/>
      <c r="N35" s="1224"/>
      <c r="O35" s="1224"/>
      <c r="P35" s="1224"/>
      <c r="Q35" s="1224"/>
      <c r="R35" s="1224"/>
      <c r="S35" s="1224"/>
      <c r="T35" s="1224"/>
      <c r="U35" s="1224"/>
      <c r="V35" s="1224"/>
      <c r="W35" s="1224"/>
      <c r="X35" s="1224"/>
      <c r="Y35" s="1224"/>
      <c r="Z35" s="1224"/>
      <c r="AA35" s="1224"/>
      <c r="AB35" s="1224"/>
      <c r="AC35" s="1224"/>
      <c r="AD35" s="1224"/>
      <c r="AE35" s="1250"/>
      <c r="AF35" s="1250"/>
      <c r="AG35" s="1250"/>
      <c r="AH35" s="1250"/>
      <c r="AI35" s="1250"/>
      <c r="AJ35" s="1250"/>
      <c r="AK35" s="1250"/>
      <c r="AL35" s="1250"/>
      <c r="AM35" s="193"/>
      <c r="AN35" s="193"/>
      <c r="AO35" s="193"/>
      <c r="AP35" s="193"/>
      <c r="AS35" s="192" t="s">
        <v>1166</v>
      </c>
      <c r="AT35" s="185"/>
      <c r="AU35" s="185"/>
      <c r="AV35" s="185"/>
      <c r="AW35" s="185"/>
      <c r="AX35" s="185"/>
      <c r="AY35" s="185"/>
      <c r="AZ35" s="185"/>
      <c r="BA35" s="185"/>
      <c r="BB35" s="185"/>
      <c r="BC35" s="185"/>
      <c r="BD35" s="185"/>
      <c r="BE35" s="185"/>
      <c r="BF35" s="185"/>
      <c r="BG35" s="185"/>
      <c r="BH35" s="185"/>
      <c r="BI35" s="185"/>
      <c r="BJ35" s="185"/>
      <c r="BK35" s="185"/>
      <c r="BL35" s="185"/>
      <c r="BM35" s="187"/>
      <c r="BN35" s="1224"/>
      <c r="BO35" s="1224"/>
      <c r="BP35" s="1224"/>
      <c r="BQ35" s="1224"/>
      <c r="BR35" s="1224"/>
      <c r="BS35" s="1224"/>
      <c r="BT35" s="1224"/>
      <c r="BU35" s="1224"/>
      <c r="BV35" s="1224"/>
      <c r="BW35" s="1224"/>
      <c r="BX35" s="1224"/>
      <c r="BY35" s="1224"/>
      <c r="BZ35" s="1224"/>
      <c r="CA35" s="1224"/>
      <c r="CB35" s="1224"/>
      <c r="CC35" s="1224"/>
      <c r="CD35" s="1224"/>
      <c r="CE35" s="1224"/>
      <c r="CF35" s="1224"/>
      <c r="CG35" s="1224"/>
      <c r="CH35" s="1224"/>
      <c r="CI35" s="1224"/>
    </row>
    <row r="36" spans="1:87" ht="18.75" customHeight="1" x14ac:dyDescent="0.15">
      <c r="A36" s="1248"/>
      <c r="B36" s="1231"/>
      <c r="C36" s="1231"/>
      <c r="D36" s="1231"/>
      <c r="E36" s="1231"/>
      <c r="F36" s="1232"/>
      <c r="G36" s="1249"/>
      <c r="H36" s="1249"/>
      <c r="I36" s="1224"/>
      <c r="J36" s="1224"/>
      <c r="K36" s="1224"/>
      <c r="L36" s="1224"/>
      <c r="M36" s="1224"/>
      <c r="N36" s="1224"/>
      <c r="O36" s="1224"/>
      <c r="P36" s="1224"/>
      <c r="Q36" s="1224"/>
      <c r="R36" s="1224"/>
      <c r="S36" s="1224"/>
      <c r="T36" s="1224"/>
      <c r="U36" s="1224"/>
      <c r="V36" s="1224"/>
      <c r="W36" s="1224"/>
      <c r="X36" s="1224"/>
      <c r="Y36" s="1224"/>
      <c r="Z36" s="1224"/>
      <c r="AA36" s="1224"/>
      <c r="AB36" s="1224"/>
      <c r="AC36" s="1224"/>
      <c r="AD36" s="1224"/>
      <c r="AE36" s="1250"/>
      <c r="AF36" s="1250"/>
      <c r="AG36" s="1250"/>
      <c r="AH36" s="1250"/>
      <c r="AI36" s="1250"/>
      <c r="AJ36" s="1250"/>
      <c r="AK36" s="1250"/>
      <c r="AL36" s="1250"/>
      <c r="AM36" s="193"/>
      <c r="AN36" s="193"/>
      <c r="AO36" s="193"/>
      <c r="AP36" s="193"/>
      <c r="AS36" s="192" t="s">
        <v>1167</v>
      </c>
      <c r="AT36" s="185"/>
      <c r="AU36" s="185"/>
      <c r="AV36" s="185"/>
      <c r="AW36" s="185"/>
      <c r="AX36" s="185"/>
      <c r="AY36" s="185"/>
      <c r="AZ36" s="185"/>
      <c r="BA36" s="185"/>
      <c r="BB36" s="185"/>
      <c r="BC36" s="185"/>
      <c r="BD36" s="185"/>
      <c r="BE36" s="185"/>
      <c r="BF36" s="185"/>
      <c r="BG36" s="185"/>
      <c r="BH36" s="185"/>
      <c r="BI36" s="185"/>
      <c r="BJ36" s="185"/>
      <c r="BK36" s="185"/>
      <c r="BL36" s="185"/>
      <c r="BM36" s="187"/>
      <c r="BN36" s="1224"/>
      <c r="BO36" s="1224"/>
      <c r="BP36" s="1224"/>
      <c r="BQ36" s="1224"/>
      <c r="BR36" s="1224"/>
      <c r="BS36" s="1224"/>
      <c r="BT36" s="1224"/>
      <c r="BU36" s="1224"/>
      <c r="BV36" s="1224"/>
      <c r="BW36" s="1224"/>
      <c r="BX36" s="1224"/>
      <c r="BY36" s="1224"/>
      <c r="BZ36" s="1224"/>
      <c r="CA36" s="1224"/>
      <c r="CB36" s="1224"/>
      <c r="CC36" s="1224"/>
      <c r="CD36" s="1224"/>
      <c r="CE36" s="1224"/>
      <c r="CF36" s="1224"/>
      <c r="CG36" s="1224"/>
      <c r="CH36" s="1224"/>
      <c r="CI36" s="1224"/>
    </row>
    <row r="37" spans="1:87" ht="18.75" customHeight="1" x14ac:dyDescent="0.15">
      <c r="A37" s="1248"/>
      <c r="B37" s="1231"/>
      <c r="C37" s="1231"/>
      <c r="D37" s="1231"/>
      <c r="E37" s="1231"/>
      <c r="F37" s="1232"/>
      <c r="G37" s="1249"/>
      <c r="H37" s="1249"/>
      <c r="I37" s="1224"/>
      <c r="J37" s="1224"/>
      <c r="K37" s="1224"/>
      <c r="L37" s="1224"/>
      <c r="M37" s="1224"/>
      <c r="N37" s="1224"/>
      <c r="O37" s="1224"/>
      <c r="P37" s="1224"/>
      <c r="Q37" s="1224"/>
      <c r="R37" s="1224"/>
      <c r="S37" s="1224"/>
      <c r="T37" s="1224"/>
      <c r="U37" s="1224"/>
      <c r="V37" s="1224"/>
      <c r="W37" s="1224"/>
      <c r="X37" s="1224"/>
      <c r="Y37" s="1224"/>
      <c r="Z37" s="1224"/>
      <c r="AA37" s="1224"/>
      <c r="AB37" s="1224"/>
      <c r="AC37" s="1224"/>
      <c r="AD37" s="1224"/>
      <c r="AE37" s="1250"/>
      <c r="AF37" s="1250"/>
      <c r="AG37" s="1250"/>
      <c r="AH37" s="1250"/>
      <c r="AI37" s="1250"/>
      <c r="AJ37" s="1250"/>
      <c r="AK37" s="1250"/>
      <c r="AL37" s="1250"/>
      <c r="AM37" s="193"/>
      <c r="AN37" s="193"/>
      <c r="AO37" s="193"/>
      <c r="AP37" s="193"/>
      <c r="AS37" s="192" t="s">
        <v>1168</v>
      </c>
      <c r="AT37" s="185"/>
      <c r="AU37" s="185"/>
      <c r="AV37" s="185"/>
      <c r="AW37" s="185"/>
      <c r="AX37" s="185"/>
      <c r="AY37" s="185"/>
      <c r="AZ37" s="185"/>
      <c r="BA37" s="185"/>
      <c r="BB37" s="185"/>
      <c r="BC37" s="185"/>
      <c r="BD37" s="185"/>
      <c r="BE37" s="185"/>
      <c r="BF37" s="185"/>
      <c r="BG37" s="185"/>
      <c r="BH37" s="185"/>
      <c r="BI37" s="185"/>
      <c r="BJ37" s="185"/>
      <c r="BK37" s="185"/>
      <c r="BL37" s="185"/>
      <c r="BM37" s="187"/>
      <c r="BN37" s="1224"/>
      <c r="BO37" s="1224"/>
      <c r="BP37" s="1224"/>
      <c r="BQ37" s="1224"/>
      <c r="BR37" s="1224"/>
      <c r="BS37" s="1224"/>
      <c r="BT37" s="1224"/>
      <c r="BU37" s="1224"/>
      <c r="BV37" s="1224"/>
      <c r="BW37" s="1224"/>
      <c r="BX37" s="1224"/>
      <c r="BY37" s="1224"/>
      <c r="BZ37" s="1224"/>
      <c r="CA37" s="1224"/>
      <c r="CB37" s="1224"/>
      <c r="CC37" s="1224"/>
      <c r="CD37" s="1224"/>
      <c r="CE37" s="1224"/>
      <c r="CF37" s="1224"/>
      <c r="CG37" s="1224"/>
      <c r="CH37" s="1224"/>
      <c r="CI37" s="1224"/>
    </row>
    <row r="38" spans="1:87" ht="18.75" customHeight="1" x14ac:dyDescent="0.15">
      <c r="A38" s="1248"/>
      <c r="B38" s="1231"/>
      <c r="C38" s="1231"/>
      <c r="D38" s="1231"/>
      <c r="E38" s="1231"/>
      <c r="F38" s="1232"/>
      <c r="G38" s="1249"/>
      <c r="H38" s="1249"/>
      <c r="I38" s="1224"/>
      <c r="J38" s="1224"/>
      <c r="K38" s="1224"/>
      <c r="L38" s="1224"/>
      <c r="M38" s="1224"/>
      <c r="N38" s="1224"/>
      <c r="O38" s="1224"/>
      <c r="P38" s="1224"/>
      <c r="Q38" s="1224"/>
      <c r="R38" s="1224"/>
      <c r="S38" s="1224"/>
      <c r="T38" s="1224"/>
      <c r="U38" s="1224"/>
      <c r="V38" s="1224"/>
      <c r="W38" s="1224"/>
      <c r="X38" s="1224"/>
      <c r="Y38" s="1224"/>
      <c r="Z38" s="1224"/>
      <c r="AA38" s="1224"/>
      <c r="AB38" s="1224"/>
      <c r="AC38" s="1224"/>
      <c r="AD38" s="1224"/>
      <c r="AE38" s="1250"/>
      <c r="AF38" s="1250"/>
      <c r="AG38" s="1250"/>
      <c r="AH38" s="1250"/>
      <c r="AI38" s="1250"/>
      <c r="AJ38" s="1250"/>
      <c r="AK38" s="1250"/>
      <c r="AL38" s="1250"/>
      <c r="AM38" s="193"/>
      <c r="AN38" s="193"/>
      <c r="AO38" s="193"/>
      <c r="AP38" s="193"/>
      <c r="AS38" s="192" t="s">
        <v>1169</v>
      </c>
      <c r="AT38" s="185"/>
      <c r="AU38" s="185"/>
      <c r="AV38" s="185"/>
      <c r="AW38" s="185"/>
      <c r="AX38" s="185"/>
      <c r="AY38" s="185"/>
      <c r="AZ38" s="185"/>
      <c r="BA38" s="185"/>
      <c r="BB38" s="185"/>
      <c r="BC38" s="185"/>
      <c r="BD38" s="185"/>
      <c r="BE38" s="185"/>
      <c r="BF38" s="185"/>
      <c r="BG38" s="185"/>
      <c r="BH38" s="185"/>
      <c r="BI38" s="185"/>
      <c r="BJ38" s="185"/>
      <c r="BK38" s="185"/>
      <c r="BL38" s="185"/>
      <c r="BM38" s="187"/>
      <c r="BN38" s="1224"/>
      <c r="BO38" s="1224"/>
      <c r="BP38" s="1224"/>
      <c r="BQ38" s="1224"/>
      <c r="BR38" s="1224"/>
      <c r="BS38" s="1224"/>
      <c r="BT38" s="1224"/>
      <c r="BU38" s="1224"/>
      <c r="BV38" s="1224"/>
      <c r="BW38" s="1224"/>
      <c r="BX38" s="1224"/>
      <c r="BY38" s="1224"/>
      <c r="BZ38" s="1224"/>
      <c r="CA38" s="1224"/>
      <c r="CB38" s="1224"/>
      <c r="CC38" s="1224"/>
      <c r="CD38" s="1224"/>
      <c r="CE38" s="1224"/>
      <c r="CF38" s="1224"/>
      <c r="CG38" s="1224"/>
      <c r="CH38" s="1224"/>
      <c r="CI38" s="1224"/>
    </row>
    <row r="39" spans="1:87" ht="18.75" customHeight="1" x14ac:dyDescent="0.15">
      <c r="A39" s="1248"/>
      <c r="B39" s="1231"/>
      <c r="C39" s="1231"/>
      <c r="D39" s="1231"/>
      <c r="E39" s="1231"/>
      <c r="F39" s="1232"/>
      <c r="G39" s="1249"/>
      <c r="H39" s="1249"/>
      <c r="I39" s="1224"/>
      <c r="J39" s="1224"/>
      <c r="K39" s="1224"/>
      <c r="L39" s="1224"/>
      <c r="M39" s="1224"/>
      <c r="N39" s="1224"/>
      <c r="O39" s="1224"/>
      <c r="P39" s="1224"/>
      <c r="Q39" s="1224"/>
      <c r="R39" s="1224"/>
      <c r="S39" s="1224"/>
      <c r="T39" s="1224"/>
      <c r="U39" s="1224"/>
      <c r="V39" s="1224"/>
      <c r="W39" s="1224"/>
      <c r="X39" s="1224"/>
      <c r="Y39" s="1224"/>
      <c r="Z39" s="1224"/>
      <c r="AA39" s="1224"/>
      <c r="AB39" s="1224"/>
      <c r="AC39" s="1224"/>
      <c r="AD39" s="1224"/>
      <c r="AE39" s="1250"/>
      <c r="AF39" s="1250"/>
      <c r="AG39" s="1250"/>
      <c r="AH39" s="1250"/>
      <c r="AI39" s="1250"/>
      <c r="AJ39" s="1250"/>
      <c r="AK39" s="1250"/>
      <c r="AL39" s="1250"/>
      <c r="AM39" s="193"/>
      <c r="AN39" s="193"/>
      <c r="AO39" s="193"/>
      <c r="AP39" s="193"/>
      <c r="AS39" s="1261" t="s">
        <v>1170</v>
      </c>
      <c r="AT39" s="1262"/>
      <c r="AU39" s="1220" t="s">
        <v>1171</v>
      </c>
      <c r="AV39" s="1220"/>
      <c r="AW39" s="1220"/>
      <c r="AX39" s="1220"/>
      <c r="AY39" s="1220"/>
      <c r="AZ39" s="1220"/>
      <c r="BA39" s="1220"/>
      <c r="BB39" s="1220"/>
      <c r="BC39" s="1220" t="s">
        <v>1172</v>
      </c>
      <c r="BD39" s="1220"/>
      <c r="BE39" s="1220"/>
      <c r="BF39" s="1220"/>
      <c r="BG39" s="1220"/>
      <c r="BH39" s="1220"/>
      <c r="BI39" s="1220"/>
      <c r="BJ39" s="1220" t="s">
        <v>1173</v>
      </c>
      <c r="BK39" s="1220"/>
      <c r="BL39" s="1220"/>
      <c r="BM39" s="1220"/>
      <c r="BN39" s="1220"/>
      <c r="BO39" s="1220"/>
      <c r="BP39" s="1220"/>
      <c r="BQ39" s="1220"/>
      <c r="BR39" s="1220"/>
      <c r="BS39" s="1220"/>
      <c r="BT39" s="1220"/>
      <c r="BU39" s="1220"/>
      <c r="BV39" s="1220"/>
      <c r="BW39" s="1220"/>
      <c r="BX39" s="1220"/>
      <c r="BY39" s="1220"/>
      <c r="BZ39" s="1220"/>
      <c r="CA39" s="1220"/>
      <c r="CB39" s="1220"/>
      <c r="CC39" s="1220"/>
      <c r="CD39" s="1220"/>
      <c r="CE39" s="1220"/>
      <c r="CF39" s="1220"/>
      <c r="CG39" s="1220"/>
      <c r="CH39" s="1220"/>
      <c r="CI39" s="1220"/>
    </row>
    <row r="40" spans="1:87" ht="18.75" customHeight="1" x14ac:dyDescent="0.15">
      <c r="A40" s="1248"/>
      <c r="B40" s="1231"/>
      <c r="C40" s="1231"/>
      <c r="D40" s="1231"/>
      <c r="E40" s="1231"/>
      <c r="F40" s="1232"/>
      <c r="G40" s="1249"/>
      <c r="H40" s="1249"/>
      <c r="I40" s="1224"/>
      <c r="J40" s="1224"/>
      <c r="K40" s="1224"/>
      <c r="L40" s="1224"/>
      <c r="M40" s="1224"/>
      <c r="N40" s="1224"/>
      <c r="O40" s="1224"/>
      <c r="P40" s="1224"/>
      <c r="Q40" s="1224"/>
      <c r="R40" s="1224"/>
      <c r="S40" s="1224"/>
      <c r="T40" s="1224"/>
      <c r="U40" s="1224"/>
      <c r="V40" s="1224"/>
      <c r="W40" s="1224"/>
      <c r="X40" s="1224"/>
      <c r="Y40" s="1224"/>
      <c r="Z40" s="1224"/>
      <c r="AA40" s="1224"/>
      <c r="AB40" s="1224"/>
      <c r="AC40" s="1224"/>
      <c r="AD40" s="1224"/>
      <c r="AE40" s="1250"/>
      <c r="AF40" s="1250"/>
      <c r="AG40" s="1250"/>
      <c r="AH40" s="1250"/>
      <c r="AI40" s="1250"/>
      <c r="AJ40" s="1250"/>
      <c r="AK40" s="1250"/>
      <c r="AL40" s="1250"/>
      <c r="AM40" s="193"/>
      <c r="AN40" s="193"/>
      <c r="AO40" s="193"/>
      <c r="AP40" s="193"/>
      <c r="AS40" s="1263"/>
      <c r="AT40" s="1264"/>
      <c r="AU40" s="1228"/>
      <c r="AV40" s="1229"/>
      <c r="AW40" s="185" t="s">
        <v>1148</v>
      </c>
      <c r="AX40" s="1203"/>
      <c r="AY40" s="1203"/>
      <c r="AZ40" s="185" t="s">
        <v>1148</v>
      </c>
      <c r="BA40" s="1203"/>
      <c r="BB40" s="1230"/>
      <c r="BC40" s="1258"/>
      <c r="BD40" s="1259"/>
      <c r="BE40" s="1259"/>
      <c r="BF40" s="1259"/>
      <c r="BG40" s="1259"/>
      <c r="BH40" s="1259"/>
      <c r="BI40" s="1260"/>
      <c r="BJ40" s="1258"/>
      <c r="BK40" s="1259"/>
      <c r="BL40" s="1259"/>
      <c r="BM40" s="1259"/>
      <c r="BN40" s="1259"/>
      <c r="BO40" s="1259"/>
      <c r="BP40" s="1259"/>
      <c r="BQ40" s="1259"/>
      <c r="BR40" s="1259"/>
      <c r="BS40" s="1259"/>
      <c r="BT40" s="1259"/>
      <c r="BU40" s="1259"/>
      <c r="BV40" s="1259"/>
      <c r="BW40" s="1259"/>
      <c r="BX40" s="1259"/>
      <c r="BY40" s="1259"/>
      <c r="BZ40" s="1259"/>
      <c r="CA40" s="1259"/>
      <c r="CB40" s="1259"/>
      <c r="CC40" s="1259"/>
      <c r="CD40" s="1259"/>
      <c r="CE40" s="1259"/>
      <c r="CF40" s="1259"/>
      <c r="CG40" s="1259"/>
      <c r="CH40" s="1259"/>
      <c r="CI40" s="1260"/>
    </row>
    <row r="41" spans="1:87" ht="18.75" customHeight="1" x14ac:dyDescent="0.15">
      <c r="A41" s="1248"/>
      <c r="B41" s="1231"/>
      <c r="C41" s="1231"/>
      <c r="D41" s="1231"/>
      <c r="E41" s="1231"/>
      <c r="F41" s="1232"/>
      <c r="G41" s="1249"/>
      <c r="H41" s="1249"/>
      <c r="I41" s="1224"/>
      <c r="J41" s="1224"/>
      <c r="K41" s="1224"/>
      <c r="L41" s="1224"/>
      <c r="M41" s="1224"/>
      <c r="N41" s="1224"/>
      <c r="O41" s="1224"/>
      <c r="P41" s="1224"/>
      <c r="Q41" s="1224"/>
      <c r="R41" s="1224"/>
      <c r="S41" s="1224"/>
      <c r="T41" s="1224"/>
      <c r="U41" s="1224"/>
      <c r="V41" s="1224"/>
      <c r="W41" s="1224"/>
      <c r="X41" s="1224"/>
      <c r="Y41" s="1224"/>
      <c r="Z41" s="1224"/>
      <c r="AA41" s="1224"/>
      <c r="AB41" s="1224"/>
      <c r="AC41" s="1224"/>
      <c r="AD41" s="1224"/>
      <c r="AE41" s="1250"/>
      <c r="AF41" s="1250"/>
      <c r="AG41" s="1250"/>
      <c r="AH41" s="1250"/>
      <c r="AI41" s="1250"/>
      <c r="AJ41" s="1250"/>
      <c r="AK41" s="1250"/>
      <c r="AL41" s="1250"/>
      <c r="AM41" s="193"/>
      <c r="AN41" s="193"/>
      <c r="AO41" s="193"/>
      <c r="AP41" s="193"/>
      <c r="AS41" s="1263"/>
      <c r="AT41" s="1264"/>
      <c r="AU41" s="1228"/>
      <c r="AV41" s="1229"/>
      <c r="AW41" s="185" t="s">
        <v>1148</v>
      </c>
      <c r="AX41" s="1203"/>
      <c r="AY41" s="1203"/>
      <c r="AZ41" s="185" t="s">
        <v>1148</v>
      </c>
      <c r="BA41" s="1203"/>
      <c r="BB41" s="1230"/>
      <c r="BC41" s="1258"/>
      <c r="BD41" s="1259"/>
      <c r="BE41" s="1259"/>
      <c r="BF41" s="1259"/>
      <c r="BG41" s="1259"/>
      <c r="BH41" s="1259"/>
      <c r="BI41" s="1260"/>
      <c r="BJ41" s="1258"/>
      <c r="BK41" s="1259"/>
      <c r="BL41" s="1259"/>
      <c r="BM41" s="1259"/>
      <c r="BN41" s="1259"/>
      <c r="BO41" s="1259"/>
      <c r="BP41" s="1259"/>
      <c r="BQ41" s="1259"/>
      <c r="BR41" s="1259"/>
      <c r="BS41" s="1259"/>
      <c r="BT41" s="1259"/>
      <c r="BU41" s="1259"/>
      <c r="BV41" s="1259"/>
      <c r="BW41" s="1259"/>
      <c r="BX41" s="1259"/>
      <c r="BY41" s="1259"/>
      <c r="BZ41" s="1259"/>
      <c r="CA41" s="1259"/>
      <c r="CB41" s="1259"/>
      <c r="CC41" s="1259"/>
      <c r="CD41" s="1259"/>
      <c r="CE41" s="1259"/>
      <c r="CF41" s="1259"/>
      <c r="CG41" s="1259"/>
      <c r="CH41" s="1259"/>
      <c r="CI41" s="1260"/>
    </row>
    <row r="42" spans="1:87" ht="18.75" customHeight="1" x14ac:dyDescent="0.15">
      <c r="A42" s="1248"/>
      <c r="B42" s="1231"/>
      <c r="C42" s="1231"/>
      <c r="D42" s="1231"/>
      <c r="E42" s="1231"/>
      <c r="F42" s="1232"/>
      <c r="G42" s="1249"/>
      <c r="H42" s="1249"/>
      <c r="I42" s="1224"/>
      <c r="J42" s="1224"/>
      <c r="K42" s="1224"/>
      <c r="L42" s="1224"/>
      <c r="M42" s="1224"/>
      <c r="N42" s="1224"/>
      <c r="O42" s="1224"/>
      <c r="P42" s="1224"/>
      <c r="Q42" s="1224"/>
      <c r="R42" s="1224"/>
      <c r="S42" s="1224"/>
      <c r="T42" s="1224"/>
      <c r="U42" s="1224"/>
      <c r="V42" s="1224"/>
      <c r="W42" s="1224"/>
      <c r="X42" s="1224"/>
      <c r="Y42" s="1224"/>
      <c r="Z42" s="1224"/>
      <c r="AA42" s="1224"/>
      <c r="AB42" s="1224"/>
      <c r="AC42" s="1224"/>
      <c r="AD42" s="1224"/>
      <c r="AE42" s="1250"/>
      <c r="AF42" s="1250"/>
      <c r="AG42" s="1250"/>
      <c r="AH42" s="1250"/>
      <c r="AI42" s="1250"/>
      <c r="AJ42" s="1250"/>
      <c r="AK42" s="1250"/>
      <c r="AL42" s="1250"/>
      <c r="AM42" s="193"/>
      <c r="AN42" s="193"/>
      <c r="AO42" s="193"/>
      <c r="AP42" s="193"/>
      <c r="AS42" s="1263"/>
      <c r="AT42" s="1264"/>
      <c r="AU42" s="1228"/>
      <c r="AV42" s="1229"/>
      <c r="AW42" s="185" t="s">
        <v>1148</v>
      </c>
      <c r="AX42" s="1203"/>
      <c r="AY42" s="1203"/>
      <c r="AZ42" s="185" t="s">
        <v>1148</v>
      </c>
      <c r="BA42" s="1203"/>
      <c r="BB42" s="1230"/>
      <c r="BC42" s="1258"/>
      <c r="BD42" s="1259"/>
      <c r="BE42" s="1259"/>
      <c r="BF42" s="1259"/>
      <c r="BG42" s="1259"/>
      <c r="BH42" s="1259"/>
      <c r="BI42" s="1260"/>
      <c r="BJ42" s="1258"/>
      <c r="BK42" s="1259"/>
      <c r="BL42" s="1259"/>
      <c r="BM42" s="1259"/>
      <c r="BN42" s="1259"/>
      <c r="BO42" s="1259"/>
      <c r="BP42" s="1259"/>
      <c r="BQ42" s="1259"/>
      <c r="BR42" s="1259"/>
      <c r="BS42" s="1259"/>
      <c r="BT42" s="1259"/>
      <c r="BU42" s="1259"/>
      <c r="BV42" s="1259"/>
      <c r="BW42" s="1259"/>
      <c r="BX42" s="1259"/>
      <c r="BY42" s="1259"/>
      <c r="BZ42" s="1259"/>
      <c r="CA42" s="1259"/>
      <c r="CB42" s="1259"/>
      <c r="CC42" s="1259"/>
      <c r="CD42" s="1259"/>
      <c r="CE42" s="1259"/>
      <c r="CF42" s="1259"/>
      <c r="CG42" s="1259"/>
      <c r="CH42" s="1259"/>
      <c r="CI42" s="1260"/>
    </row>
    <row r="43" spans="1:87" ht="18.75" customHeight="1" x14ac:dyDescent="0.15">
      <c r="A43" s="1248"/>
      <c r="B43" s="1231"/>
      <c r="C43" s="1231"/>
      <c r="D43" s="1231"/>
      <c r="E43" s="1231"/>
      <c r="F43" s="1232"/>
      <c r="G43" s="1249"/>
      <c r="H43" s="1249"/>
      <c r="I43" s="1224"/>
      <c r="J43" s="1224"/>
      <c r="K43" s="1224"/>
      <c r="L43" s="1224"/>
      <c r="M43" s="1224"/>
      <c r="N43" s="1224"/>
      <c r="O43" s="1224"/>
      <c r="P43" s="1224"/>
      <c r="Q43" s="1224"/>
      <c r="R43" s="1224"/>
      <c r="S43" s="1224"/>
      <c r="T43" s="1224"/>
      <c r="U43" s="1224"/>
      <c r="V43" s="1224"/>
      <c r="W43" s="1224"/>
      <c r="X43" s="1224"/>
      <c r="Y43" s="1224"/>
      <c r="Z43" s="1224"/>
      <c r="AA43" s="1224"/>
      <c r="AB43" s="1224"/>
      <c r="AC43" s="1224"/>
      <c r="AD43" s="1224"/>
      <c r="AE43" s="1250"/>
      <c r="AF43" s="1250"/>
      <c r="AG43" s="1250"/>
      <c r="AH43" s="1250"/>
      <c r="AI43" s="1250"/>
      <c r="AJ43" s="1250"/>
      <c r="AK43" s="1250"/>
      <c r="AL43" s="1250"/>
      <c r="AM43" s="193"/>
      <c r="AN43" s="193"/>
      <c r="AO43" s="193"/>
      <c r="AP43" s="193"/>
      <c r="AS43" s="1263"/>
      <c r="AT43" s="1264"/>
      <c r="AU43" s="1228"/>
      <c r="AV43" s="1229"/>
      <c r="AW43" s="185" t="s">
        <v>1148</v>
      </c>
      <c r="AX43" s="1203"/>
      <c r="AY43" s="1203"/>
      <c r="AZ43" s="185" t="s">
        <v>1148</v>
      </c>
      <c r="BA43" s="1203"/>
      <c r="BB43" s="1230"/>
      <c r="BC43" s="1258"/>
      <c r="BD43" s="1259"/>
      <c r="BE43" s="1259"/>
      <c r="BF43" s="1259"/>
      <c r="BG43" s="1259"/>
      <c r="BH43" s="1259"/>
      <c r="BI43" s="1260"/>
      <c r="BJ43" s="1258"/>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60"/>
    </row>
    <row r="44" spans="1:87" ht="18.75" customHeight="1" x14ac:dyDescent="0.15">
      <c r="A44" s="1175" t="s">
        <v>1174</v>
      </c>
      <c r="B44" s="1175"/>
      <c r="C44" s="1175"/>
      <c r="D44" s="1175"/>
      <c r="E44" s="1175"/>
      <c r="F44" s="1175"/>
      <c r="G44" s="1175"/>
      <c r="H44" s="1175"/>
      <c r="I44" s="1175"/>
      <c r="J44" s="1175"/>
      <c r="K44" s="1175"/>
      <c r="L44" s="1175"/>
      <c r="M44" s="1175"/>
      <c r="N44" s="1175"/>
      <c r="O44" s="1175"/>
      <c r="P44" s="1175"/>
      <c r="Q44" s="1175"/>
      <c r="R44" s="1175"/>
      <c r="S44" s="1175"/>
      <c r="T44" s="1175"/>
      <c r="U44" s="1175"/>
      <c r="V44" s="1175"/>
      <c r="W44" s="1175"/>
      <c r="X44" s="1175"/>
      <c r="Y44" s="1175"/>
      <c r="Z44" s="1175"/>
      <c r="AA44" s="1175"/>
      <c r="AB44" s="1175"/>
      <c r="AC44" s="1175"/>
      <c r="AD44" s="1175"/>
      <c r="AE44" s="1175"/>
      <c r="AF44" s="1175"/>
      <c r="AG44" s="1175"/>
      <c r="AH44" s="1175"/>
      <c r="AI44" s="1175"/>
      <c r="AJ44" s="1175"/>
      <c r="AK44" s="1175"/>
      <c r="AL44" s="1175"/>
      <c r="AS44" s="1265"/>
      <c r="AT44" s="1266"/>
      <c r="AU44" s="1228"/>
      <c r="AV44" s="1229"/>
      <c r="AW44" s="185" t="s">
        <v>1148</v>
      </c>
      <c r="AX44" s="1203"/>
      <c r="AY44" s="1203"/>
      <c r="AZ44" s="185" t="s">
        <v>1148</v>
      </c>
      <c r="BA44" s="1203"/>
      <c r="BB44" s="1230"/>
      <c r="BC44" s="1258"/>
      <c r="BD44" s="1259"/>
      <c r="BE44" s="1259"/>
      <c r="BF44" s="1259"/>
      <c r="BG44" s="1259"/>
      <c r="BH44" s="1259"/>
      <c r="BI44" s="1260"/>
      <c r="BJ44" s="1258"/>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60"/>
    </row>
    <row r="45" spans="1:87" x14ac:dyDescent="0.15">
      <c r="A45" s="1175"/>
      <c r="B45" s="1175"/>
      <c r="C45" s="1175"/>
      <c r="D45" s="1175"/>
      <c r="E45" s="1175"/>
      <c r="F45" s="1175"/>
      <c r="G45" s="1175"/>
      <c r="H45" s="1175"/>
      <c r="I45" s="1175"/>
      <c r="J45" s="1175"/>
      <c r="K45" s="1175"/>
      <c r="L45" s="1175"/>
      <c r="M45" s="1175"/>
      <c r="N45" s="1175"/>
      <c r="O45" s="1175"/>
      <c r="P45" s="1175"/>
      <c r="Q45" s="1175"/>
      <c r="R45" s="1175"/>
      <c r="S45" s="1175"/>
      <c r="T45" s="1175"/>
      <c r="U45" s="1175"/>
      <c r="V45" s="1175"/>
      <c r="W45" s="1175"/>
      <c r="X45" s="1175"/>
      <c r="Y45" s="1175"/>
      <c r="Z45" s="1175"/>
      <c r="AA45" s="1175"/>
      <c r="AB45" s="1175"/>
      <c r="AC45" s="1175"/>
      <c r="AD45" s="1175"/>
      <c r="AE45" s="1175"/>
      <c r="AF45" s="1175"/>
      <c r="AG45" s="1175"/>
      <c r="AH45" s="1175"/>
      <c r="AI45" s="1175"/>
      <c r="AJ45" s="1175"/>
      <c r="AK45" s="1175"/>
      <c r="AL45" s="1175"/>
      <c r="AS45" s="1267" t="s">
        <v>1175</v>
      </c>
      <c r="AT45" s="1267"/>
      <c r="AU45" s="1268" t="s">
        <v>1176</v>
      </c>
      <c r="AV45" s="1175"/>
      <c r="AW45" s="1175"/>
      <c r="AX45" s="1175"/>
      <c r="AY45" s="1175"/>
      <c r="AZ45" s="1175"/>
      <c r="BA45" s="1175"/>
      <c r="BB45" s="1175"/>
      <c r="BC45" s="1175"/>
      <c r="BD45" s="1175"/>
      <c r="BE45" s="1175"/>
      <c r="BF45" s="1175"/>
      <c r="BG45" s="1175"/>
      <c r="BH45" s="1175"/>
      <c r="BI45" s="1175"/>
      <c r="BJ45" s="1175"/>
      <c r="BK45" s="1175"/>
      <c r="BL45" s="1175"/>
      <c r="BM45" s="1175"/>
      <c r="BN45" s="1175"/>
      <c r="BO45" s="1175"/>
      <c r="BP45" s="1175"/>
      <c r="BQ45" s="1175"/>
      <c r="BR45" s="1175"/>
      <c r="BS45" s="1175"/>
      <c r="BT45" s="1175"/>
      <c r="BU45" s="1175"/>
      <c r="BV45" s="1175"/>
      <c r="BW45" s="1175"/>
      <c r="BX45" s="1175"/>
      <c r="BY45" s="1175"/>
      <c r="BZ45" s="1175"/>
      <c r="CA45" s="1175"/>
      <c r="CB45" s="1175"/>
      <c r="CC45" s="1175"/>
      <c r="CD45" s="1175"/>
      <c r="CE45" s="1175"/>
      <c r="CF45" s="1175"/>
      <c r="CG45" s="1175"/>
      <c r="CH45" s="1175"/>
      <c r="CI45" s="1175"/>
    </row>
    <row r="46" spans="1:87" x14ac:dyDescent="0.15">
      <c r="A46" s="1175"/>
      <c r="B46" s="1175"/>
      <c r="C46" s="1175"/>
      <c r="D46" s="1175"/>
      <c r="E46" s="1175"/>
      <c r="F46" s="1175"/>
      <c r="G46" s="1175"/>
      <c r="H46" s="1175"/>
      <c r="I46" s="1175"/>
      <c r="J46" s="1175"/>
      <c r="K46" s="1175"/>
      <c r="L46" s="1175"/>
      <c r="M46" s="1175"/>
      <c r="N46" s="1175"/>
      <c r="O46" s="1175"/>
      <c r="P46" s="1175"/>
      <c r="Q46" s="1175"/>
      <c r="R46" s="1175"/>
      <c r="S46" s="1175"/>
      <c r="T46" s="1175"/>
      <c r="U46" s="1175"/>
      <c r="V46" s="1175"/>
      <c r="W46" s="1175"/>
      <c r="X46" s="1175"/>
      <c r="Y46" s="1175"/>
      <c r="Z46" s="1175"/>
      <c r="AA46" s="1175"/>
      <c r="AB46" s="1175"/>
      <c r="AC46" s="1175"/>
      <c r="AD46" s="1175"/>
      <c r="AE46" s="1175"/>
      <c r="AF46" s="1175"/>
      <c r="AG46" s="1175"/>
      <c r="AH46" s="1175"/>
      <c r="AI46" s="1175"/>
      <c r="AJ46" s="1175"/>
      <c r="AK46" s="1175"/>
      <c r="AL46" s="1175"/>
      <c r="AS46" s="1267"/>
      <c r="AT46" s="1267"/>
      <c r="AU46" s="1175"/>
      <c r="AV46" s="1175"/>
      <c r="AW46" s="1175"/>
      <c r="AX46" s="1175"/>
      <c r="AY46" s="1175"/>
      <c r="AZ46" s="1175"/>
      <c r="BA46" s="1175"/>
      <c r="BB46" s="1175"/>
      <c r="BC46" s="1175"/>
      <c r="BD46" s="1175"/>
      <c r="BE46" s="1175"/>
      <c r="BF46" s="1175"/>
      <c r="BG46" s="1175"/>
      <c r="BH46" s="1175"/>
      <c r="BI46" s="1175"/>
      <c r="BJ46" s="1175"/>
      <c r="BK46" s="1175"/>
      <c r="BL46" s="1175"/>
      <c r="BM46" s="1175"/>
      <c r="BN46" s="1175"/>
      <c r="BO46" s="1175"/>
      <c r="BP46" s="1175"/>
      <c r="BQ46" s="1175"/>
      <c r="BR46" s="1175"/>
      <c r="BS46" s="1175"/>
      <c r="BT46" s="1175"/>
      <c r="BU46" s="1175"/>
      <c r="BV46" s="1175"/>
      <c r="BW46" s="1175"/>
      <c r="BX46" s="1175"/>
      <c r="BY46" s="1175"/>
      <c r="BZ46" s="1175"/>
      <c r="CA46" s="1175"/>
      <c r="CB46" s="1175"/>
      <c r="CC46" s="1175"/>
      <c r="CD46" s="1175"/>
      <c r="CE46" s="1175"/>
      <c r="CF46" s="1175"/>
      <c r="CG46" s="1175"/>
      <c r="CH46" s="1175"/>
      <c r="CI46" s="1175"/>
    </row>
    <row r="47" spans="1:87" x14ac:dyDescent="0.15">
      <c r="A47" s="1175"/>
      <c r="B47" s="1175"/>
      <c r="C47" s="1175"/>
      <c r="D47" s="1175"/>
      <c r="E47" s="1175"/>
      <c r="F47" s="1175"/>
      <c r="G47" s="1175"/>
      <c r="H47" s="1175"/>
      <c r="I47" s="1175"/>
      <c r="J47" s="1175"/>
      <c r="K47" s="1175"/>
      <c r="L47" s="1175"/>
      <c r="M47" s="1175"/>
      <c r="N47" s="1175"/>
      <c r="O47" s="1175"/>
      <c r="P47" s="1175"/>
      <c r="Q47" s="1175"/>
      <c r="R47" s="1175"/>
      <c r="S47" s="1175"/>
      <c r="T47" s="1175"/>
      <c r="U47" s="1175"/>
      <c r="V47" s="1175"/>
      <c r="W47" s="1175"/>
      <c r="X47" s="1175"/>
      <c r="Y47" s="1175"/>
      <c r="Z47" s="1175"/>
      <c r="AA47" s="1175"/>
      <c r="AB47" s="1175"/>
      <c r="AC47" s="1175"/>
      <c r="AD47" s="1175"/>
      <c r="AE47" s="1175"/>
      <c r="AF47" s="1175"/>
      <c r="AG47" s="1175"/>
      <c r="AH47" s="1175"/>
      <c r="AI47" s="1175"/>
      <c r="AJ47" s="1175"/>
      <c r="AK47" s="1175"/>
      <c r="AL47" s="1175"/>
      <c r="AS47" s="1267"/>
      <c r="AT47" s="1267"/>
      <c r="AU47" s="1175"/>
      <c r="AV47" s="1175"/>
      <c r="AW47" s="1175"/>
      <c r="AX47" s="1175"/>
      <c r="AY47" s="1175"/>
      <c r="AZ47" s="1175"/>
      <c r="BA47" s="1175"/>
      <c r="BB47" s="1175"/>
      <c r="BC47" s="1175"/>
      <c r="BD47" s="1175"/>
      <c r="BE47" s="1175"/>
      <c r="BF47" s="1175"/>
      <c r="BG47" s="1175"/>
      <c r="BH47" s="1175"/>
      <c r="BI47" s="1175"/>
      <c r="BJ47" s="1175"/>
      <c r="BK47" s="1175"/>
      <c r="BL47" s="1175"/>
      <c r="BM47" s="1175"/>
      <c r="BN47" s="1175"/>
      <c r="BO47" s="1175"/>
      <c r="BP47" s="1175"/>
      <c r="BQ47" s="1175"/>
      <c r="BR47" s="1175"/>
      <c r="BS47" s="1175"/>
      <c r="BT47" s="1175"/>
      <c r="BU47" s="1175"/>
      <c r="BV47" s="1175"/>
      <c r="BW47" s="1175"/>
      <c r="BX47" s="1175"/>
      <c r="BY47" s="1175"/>
      <c r="BZ47" s="1175"/>
      <c r="CA47" s="1175"/>
      <c r="CB47" s="1175"/>
      <c r="CC47" s="1175"/>
      <c r="CD47" s="1175"/>
      <c r="CE47" s="1175"/>
      <c r="CF47" s="1175"/>
      <c r="CG47" s="1175"/>
      <c r="CH47" s="1175"/>
      <c r="CI47" s="1175"/>
    </row>
  </sheetData>
  <mergeCells count="257">
    <mergeCell ref="A44:F47"/>
    <mergeCell ref="G44:AL47"/>
    <mergeCell ref="AU44:AV44"/>
    <mergeCell ref="AX44:AY44"/>
    <mergeCell ref="BA44:BB44"/>
    <mergeCell ref="BC44:BI44"/>
    <mergeCell ref="AU42:AV42"/>
    <mergeCell ref="AX42:AY42"/>
    <mergeCell ref="BA42:BB42"/>
    <mergeCell ref="BC42:BI42"/>
    <mergeCell ref="A43:F43"/>
    <mergeCell ref="G43:H43"/>
    <mergeCell ref="I43:AD43"/>
    <mergeCell ref="AE43:AL43"/>
    <mergeCell ref="AU43:AV43"/>
    <mergeCell ref="AE41:AL41"/>
    <mergeCell ref="AU41:AV41"/>
    <mergeCell ref="AX41:AY41"/>
    <mergeCell ref="BA41:BB41"/>
    <mergeCell ref="BC41:BI41"/>
    <mergeCell ref="BJ41:CI41"/>
    <mergeCell ref="BJ44:CI44"/>
    <mergeCell ref="AS45:AT47"/>
    <mergeCell ref="AU45:CI47"/>
    <mergeCell ref="AX43:AY43"/>
    <mergeCell ref="BA43:BB43"/>
    <mergeCell ref="BC43:BI43"/>
    <mergeCell ref="BJ43:CI43"/>
    <mergeCell ref="BJ42:CI42"/>
    <mergeCell ref="BC39:BI39"/>
    <mergeCell ref="BJ39:CI39"/>
    <mergeCell ref="A40:F40"/>
    <mergeCell ref="G40:H40"/>
    <mergeCell ref="I40:AD40"/>
    <mergeCell ref="AE40:AL40"/>
    <mergeCell ref="AU40:AV40"/>
    <mergeCell ref="AX40:AY40"/>
    <mergeCell ref="BA40:BB40"/>
    <mergeCell ref="BC40:BI40"/>
    <mergeCell ref="A39:F39"/>
    <mergeCell ref="G39:H39"/>
    <mergeCell ref="I39:AD39"/>
    <mergeCell ref="AE39:AL39"/>
    <mergeCell ref="AS39:AT44"/>
    <mergeCell ref="AU39:BB39"/>
    <mergeCell ref="A42:F42"/>
    <mergeCell ref="G42:H42"/>
    <mergeCell ref="I42:AD42"/>
    <mergeCell ref="AE42:AL42"/>
    <mergeCell ref="BJ40:CI40"/>
    <mergeCell ref="A41:F41"/>
    <mergeCell ref="G41:H41"/>
    <mergeCell ref="I41:AD41"/>
    <mergeCell ref="A38:F38"/>
    <mergeCell ref="G38:H38"/>
    <mergeCell ref="I38:AD38"/>
    <mergeCell ref="AE38:AL38"/>
    <mergeCell ref="BN38:BX38"/>
    <mergeCell ref="BY38:CI38"/>
    <mergeCell ref="A37:F37"/>
    <mergeCell ref="G37:H37"/>
    <mergeCell ref="I37:AD37"/>
    <mergeCell ref="AE37:AL37"/>
    <mergeCell ref="BN37:BX37"/>
    <mergeCell ref="BY37:CI37"/>
    <mergeCell ref="A36:F36"/>
    <mergeCell ref="G36:H36"/>
    <mergeCell ref="I36:AD36"/>
    <mergeCell ref="AE36:AL36"/>
    <mergeCell ref="BN36:BX36"/>
    <mergeCell ref="BY36:CI36"/>
    <mergeCell ref="A35:F35"/>
    <mergeCell ref="G35:H35"/>
    <mergeCell ref="I35:AD35"/>
    <mergeCell ref="AE35:AL35"/>
    <mergeCell ref="BN35:BX35"/>
    <mergeCell ref="BY35:CI35"/>
    <mergeCell ref="BY33:CI33"/>
    <mergeCell ref="A34:F34"/>
    <mergeCell ref="G34:H34"/>
    <mergeCell ref="I34:AD34"/>
    <mergeCell ref="AE34:AL34"/>
    <mergeCell ref="BA34:BE34"/>
    <mergeCell ref="BN34:BX34"/>
    <mergeCell ref="BY34:CI34"/>
    <mergeCell ref="BJ31:CI31"/>
    <mergeCell ref="A32:F33"/>
    <mergeCell ref="G32:H33"/>
    <mergeCell ref="I32:AD33"/>
    <mergeCell ref="AE32:AL33"/>
    <mergeCell ref="AS32:BM32"/>
    <mergeCell ref="BN32:BX32"/>
    <mergeCell ref="BY32:CI32"/>
    <mergeCell ref="BA33:BE33"/>
    <mergeCell ref="BN33:BX33"/>
    <mergeCell ref="B28:F29"/>
    <mergeCell ref="G28:N29"/>
    <mergeCell ref="O28:AL29"/>
    <mergeCell ref="BH30:BI30"/>
    <mergeCell ref="BJ30:CI30"/>
    <mergeCell ref="A31:F31"/>
    <mergeCell ref="G31:J31"/>
    <mergeCell ref="AS31:AT31"/>
    <mergeCell ref="AV31:AW31"/>
    <mergeCell ref="AY31:AZ31"/>
    <mergeCell ref="BB31:BC31"/>
    <mergeCell ref="BE31:BF31"/>
    <mergeCell ref="BH31:BI31"/>
    <mergeCell ref="A30:F30"/>
    <mergeCell ref="G30:J30"/>
    <mergeCell ref="O30:Q30"/>
    <mergeCell ref="W30:Y30"/>
    <mergeCell ref="AS30:AT30"/>
    <mergeCell ref="AV30:AW30"/>
    <mergeCell ref="AY30:AZ30"/>
    <mergeCell ref="BB30:BC30"/>
    <mergeCell ref="BE30:BF30"/>
    <mergeCell ref="BB28:BC28"/>
    <mergeCell ref="BE28:BF28"/>
    <mergeCell ref="BH28:BI28"/>
    <mergeCell ref="BJ28:CI28"/>
    <mergeCell ref="AS29:AT29"/>
    <mergeCell ref="AV29:AW29"/>
    <mergeCell ref="AY29:AZ29"/>
    <mergeCell ref="BB29:BC29"/>
    <mergeCell ref="BE29:BF29"/>
    <mergeCell ref="BH29:BI29"/>
    <mergeCell ref="AS28:AT28"/>
    <mergeCell ref="AV28:AW28"/>
    <mergeCell ref="AY28:AZ28"/>
    <mergeCell ref="BJ29:CI29"/>
    <mergeCell ref="BH25:BI25"/>
    <mergeCell ref="BJ25:CI25"/>
    <mergeCell ref="B26:F27"/>
    <mergeCell ref="G26:N27"/>
    <mergeCell ref="O26:AL27"/>
    <mergeCell ref="AS26:AT26"/>
    <mergeCell ref="AV26:AW26"/>
    <mergeCell ref="AY26:AZ26"/>
    <mergeCell ref="BB26:BC26"/>
    <mergeCell ref="BE26:BF26"/>
    <mergeCell ref="BH26:BI26"/>
    <mergeCell ref="BJ26:CI26"/>
    <mergeCell ref="AS27:AT27"/>
    <mergeCell ref="AV27:AW27"/>
    <mergeCell ref="AY27:AZ27"/>
    <mergeCell ref="BB27:BC27"/>
    <mergeCell ref="BE27:BF27"/>
    <mergeCell ref="BH27:BI27"/>
    <mergeCell ref="BJ27:CI27"/>
    <mergeCell ref="O22:AL23"/>
    <mergeCell ref="AS23:BI23"/>
    <mergeCell ref="BJ23:CI23"/>
    <mergeCell ref="B24:F25"/>
    <mergeCell ref="G24:N25"/>
    <mergeCell ref="O24:AL25"/>
    <mergeCell ref="AS24:AT24"/>
    <mergeCell ref="AV24:AW24"/>
    <mergeCell ref="BE21:BF22"/>
    <mergeCell ref="BG21:BG22"/>
    <mergeCell ref="BH21:BI22"/>
    <mergeCell ref="BJ21:BJ22"/>
    <mergeCell ref="BL21:CF22"/>
    <mergeCell ref="CG21:CI22"/>
    <mergeCell ref="AY24:AZ24"/>
    <mergeCell ref="BB24:BC24"/>
    <mergeCell ref="BE24:BF24"/>
    <mergeCell ref="BH24:BI24"/>
    <mergeCell ref="BJ24:CI24"/>
    <mergeCell ref="AS25:AT25"/>
    <mergeCell ref="AV25:AW25"/>
    <mergeCell ref="AY25:AZ25"/>
    <mergeCell ref="BB25:BC25"/>
    <mergeCell ref="BE25:BF25"/>
    <mergeCell ref="AU16:AX17"/>
    <mergeCell ref="AY16:CI17"/>
    <mergeCell ref="G17:J17"/>
    <mergeCell ref="L17:N17"/>
    <mergeCell ref="P17:R17"/>
    <mergeCell ref="BU18:BW18"/>
    <mergeCell ref="BY18:CB18"/>
    <mergeCell ref="A19:A29"/>
    <mergeCell ref="B19:F19"/>
    <mergeCell ref="G19:N19"/>
    <mergeCell ref="O19:AL19"/>
    <mergeCell ref="AY19:CI19"/>
    <mergeCell ref="B20:F21"/>
    <mergeCell ref="G20:N21"/>
    <mergeCell ref="O20:AL21"/>
    <mergeCell ref="A18:F18"/>
    <mergeCell ref="G18:N18"/>
    <mergeCell ref="AU18:AX20"/>
    <mergeCell ref="AZ18:BB18"/>
    <mergeCell ref="BD18:BG18"/>
    <mergeCell ref="BQ18:BS18"/>
    <mergeCell ref="AY20:CI20"/>
    <mergeCell ref="B22:F23"/>
    <mergeCell ref="G22:N23"/>
    <mergeCell ref="CD14:CE15"/>
    <mergeCell ref="CF14:CG15"/>
    <mergeCell ref="CH14:CI15"/>
    <mergeCell ref="A15:F15"/>
    <mergeCell ref="G15:U15"/>
    <mergeCell ref="AC15:AJ15"/>
    <mergeCell ref="BR14:BT15"/>
    <mergeCell ref="BU14:BW15"/>
    <mergeCell ref="BX14:BX15"/>
    <mergeCell ref="BY14:BZ15"/>
    <mergeCell ref="CA14:CA15"/>
    <mergeCell ref="CB14:CC15"/>
    <mergeCell ref="AS14:AT22"/>
    <mergeCell ref="AU14:AX15"/>
    <mergeCell ref="AY14:BM15"/>
    <mergeCell ref="BN14:BQ15"/>
    <mergeCell ref="AU21:AX22"/>
    <mergeCell ref="AY21:BA22"/>
    <mergeCell ref="BB21:BC22"/>
    <mergeCell ref="BD21:BD22"/>
    <mergeCell ref="A16:F16"/>
    <mergeCell ref="G16:J16"/>
    <mergeCell ref="L16:N16"/>
    <mergeCell ref="P16:R16"/>
    <mergeCell ref="A9:F9"/>
    <mergeCell ref="G9:AL9"/>
    <mergeCell ref="A10:F11"/>
    <mergeCell ref="G10:AL11"/>
    <mergeCell ref="A12:F14"/>
    <mergeCell ref="H12:J12"/>
    <mergeCell ref="L12:O12"/>
    <mergeCell ref="W12:Y12"/>
    <mergeCell ref="AA12:AC12"/>
    <mergeCell ref="AE12:AH12"/>
    <mergeCell ref="G13:AL14"/>
    <mergeCell ref="A1:Q2"/>
    <mergeCell ref="R1:AL1"/>
    <mergeCell ref="AS1:AZ13"/>
    <mergeCell ref="BA1:BM13"/>
    <mergeCell ref="BN1:BV13"/>
    <mergeCell ref="BW1:CI13"/>
    <mergeCell ref="R2:AJ2"/>
    <mergeCell ref="A3:F3"/>
    <mergeCell ref="L3:Q3"/>
    <mergeCell ref="A4:F4"/>
    <mergeCell ref="X5:AA5"/>
    <mergeCell ref="AC5:AE5"/>
    <mergeCell ref="AG5:AI5"/>
    <mergeCell ref="A6:F6"/>
    <mergeCell ref="G6:AL6"/>
    <mergeCell ref="A7:F8"/>
    <mergeCell ref="G7:AL8"/>
    <mergeCell ref="I4:K4"/>
    <mergeCell ref="M4:O4"/>
    <mergeCell ref="Q4:S4"/>
    <mergeCell ref="A5:F5"/>
    <mergeCell ref="G5:K5"/>
    <mergeCell ref="M5:O5"/>
    <mergeCell ref="R5:V5"/>
  </mergeCells>
  <phoneticPr fontId="50"/>
  <dataValidations count="4">
    <dataValidation type="list" allowBlank="1" showInputMessage="1" showErrorMessage="1" sqref="BA34:BE34 KW34:LA34 US34:UW34 AEO34:AES34 AOK34:AOO34 AYG34:AYK34 BIC34:BIG34 BRY34:BSC34 CBU34:CBY34 CLQ34:CLU34 CVM34:CVQ34 DFI34:DFM34 DPE34:DPI34 DZA34:DZE34 EIW34:EJA34 ESS34:ESW34 FCO34:FCS34 FMK34:FMO34 FWG34:FWK34 GGC34:GGG34 GPY34:GQC34 GZU34:GZY34 HJQ34:HJU34 HTM34:HTQ34 IDI34:IDM34 INE34:INI34 IXA34:IXE34 JGW34:JHA34 JQS34:JQW34 KAO34:KAS34 KKK34:KKO34 KUG34:KUK34 LEC34:LEG34 LNY34:LOC34 LXU34:LXY34 MHQ34:MHU34 MRM34:MRQ34 NBI34:NBM34 NLE34:NLI34 NVA34:NVE34 OEW34:OFA34 OOS34:OOW34 OYO34:OYS34 PIK34:PIO34 PSG34:PSK34 QCC34:QCG34 QLY34:QMC34 QVU34:QVY34 RFQ34:RFU34 RPM34:RPQ34 RZI34:RZM34 SJE34:SJI34 STA34:STE34 TCW34:TDA34 TMS34:TMW34 TWO34:TWS34 UGK34:UGO34 UQG34:UQK34 VAC34:VAG34 VJY34:VKC34 VTU34:VTY34 WDQ34:WDU34 WNM34:WNQ34 WXI34:WXM34 BA65570:BE65570 KW65570:LA65570 US65570:UW65570 AEO65570:AES65570 AOK65570:AOO65570 AYG65570:AYK65570 BIC65570:BIG65570 BRY65570:BSC65570 CBU65570:CBY65570 CLQ65570:CLU65570 CVM65570:CVQ65570 DFI65570:DFM65570 DPE65570:DPI65570 DZA65570:DZE65570 EIW65570:EJA65570 ESS65570:ESW65570 FCO65570:FCS65570 FMK65570:FMO65570 FWG65570:FWK65570 GGC65570:GGG65570 GPY65570:GQC65570 GZU65570:GZY65570 HJQ65570:HJU65570 HTM65570:HTQ65570 IDI65570:IDM65570 INE65570:INI65570 IXA65570:IXE65570 JGW65570:JHA65570 JQS65570:JQW65570 KAO65570:KAS65570 KKK65570:KKO65570 KUG65570:KUK65570 LEC65570:LEG65570 LNY65570:LOC65570 LXU65570:LXY65570 MHQ65570:MHU65570 MRM65570:MRQ65570 NBI65570:NBM65570 NLE65570:NLI65570 NVA65570:NVE65570 OEW65570:OFA65570 OOS65570:OOW65570 OYO65570:OYS65570 PIK65570:PIO65570 PSG65570:PSK65570 QCC65570:QCG65570 QLY65570:QMC65570 QVU65570:QVY65570 RFQ65570:RFU65570 RPM65570:RPQ65570 RZI65570:RZM65570 SJE65570:SJI65570 STA65570:STE65570 TCW65570:TDA65570 TMS65570:TMW65570 TWO65570:TWS65570 UGK65570:UGO65570 UQG65570:UQK65570 VAC65570:VAG65570 VJY65570:VKC65570 VTU65570:VTY65570 WDQ65570:WDU65570 WNM65570:WNQ65570 WXI65570:WXM65570 BA131106:BE131106 KW131106:LA131106 US131106:UW131106 AEO131106:AES131106 AOK131106:AOO131106 AYG131106:AYK131106 BIC131106:BIG131106 BRY131106:BSC131106 CBU131106:CBY131106 CLQ131106:CLU131106 CVM131106:CVQ131106 DFI131106:DFM131106 DPE131106:DPI131106 DZA131106:DZE131106 EIW131106:EJA131106 ESS131106:ESW131106 FCO131106:FCS131106 FMK131106:FMO131106 FWG131106:FWK131106 GGC131106:GGG131106 GPY131106:GQC131106 GZU131106:GZY131106 HJQ131106:HJU131106 HTM131106:HTQ131106 IDI131106:IDM131106 INE131106:INI131106 IXA131106:IXE131106 JGW131106:JHA131106 JQS131106:JQW131106 KAO131106:KAS131106 KKK131106:KKO131106 KUG131106:KUK131106 LEC131106:LEG131106 LNY131106:LOC131106 LXU131106:LXY131106 MHQ131106:MHU131106 MRM131106:MRQ131106 NBI131106:NBM131106 NLE131106:NLI131106 NVA131106:NVE131106 OEW131106:OFA131106 OOS131106:OOW131106 OYO131106:OYS131106 PIK131106:PIO131106 PSG131106:PSK131106 QCC131106:QCG131106 QLY131106:QMC131106 QVU131106:QVY131106 RFQ131106:RFU131106 RPM131106:RPQ131106 RZI131106:RZM131106 SJE131106:SJI131106 STA131106:STE131106 TCW131106:TDA131106 TMS131106:TMW131106 TWO131106:TWS131106 UGK131106:UGO131106 UQG131106:UQK131106 VAC131106:VAG131106 VJY131106:VKC131106 VTU131106:VTY131106 WDQ131106:WDU131106 WNM131106:WNQ131106 WXI131106:WXM131106 BA196642:BE196642 KW196642:LA196642 US196642:UW196642 AEO196642:AES196642 AOK196642:AOO196642 AYG196642:AYK196642 BIC196642:BIG196642 BRY196642:BSC196642 CBU196642:CBY196642 CLQ196642:CLU196642 CVM196642:CVQ196642 DFI196642:DFM196642 DPE196642:DPI196642 DZA196642:DZE196642 EIW196642:EJA196642 ESS196642:ESW196642 FCO196642:FCS196642 FMK196642:FMO196642 FWG196642:FWK196642 GGC196642:GGG196642 GPY196642:GQC196642 GZU196642:GZY196642 HJQ196642:HJU196642 HTM196642:HTQ196642 IDI196642:IDM196642 INE196642:INI196642 IXA196642:IXE196642 JGW196642:JHA196642 JQS196642:JQW196642 KAO196642:KAS196642 KKK196642:KKO196642 KUG196642:KUK196642 LEC196642:LEG196642 LNY196642:LOC196642 LXU196642:LXY196642 MHQ196642:MHU196642 MRM196642:MRQ196642 NBI196642:NBM196642 NLE196642:NLI196642 NVA196642:NVE196642 OEW196642:OFA196642 OOS196642:OOW196642 OYO196642:OYS196642 PIK196642:PIO196642 PSG196642:PSK196642 QCC196642:QCG196642 QLY196642:QMC196642 QVU196642:QVY196642 RFQ196642:RFU196642 RPM196642:RPQ196642 RZI196642:RZM196642 SJE196642:SJI196642 STA196642:STE196642 TCW196642:TDA196642 TMS196642:TMW196642 TWO196642:TWS196642 UGK196642:UGO196642 UQG196642:UQK196642 VAC196642:VAG196642 VJY196642:VKC196642 VTU196642:VTY196642 WDQ196642:WDU196642 WNM196642:WNQ196642 WXI196642:WXM196642 BA262178:BE262178 KW262178:LA262178 US262178:UW262178 AEO262178:AES262178 AOK262178:AOO262178 AYG262178:AYK262178 BIC262178:BIG262178 BRY262178:BSC262178 CBU262178:CBY262178 CLQ262178:CLU262178 CVM262178:CVQ262178 DFI262178:DFM262178 DPE262178:DPI262178 DZA262178:DZE262178 EIW262178:EJA262178 ESS262178:ESW262178 FCO262178:FCS262178 FMK262178:FMO262178 FWG262178:FWK262178 GGC262178:GGG262178 GPY262178:GQC262178 GZU262178:GZY262178 HJQ262178:HJU262178 HTM262178:HTQ262178 IDI262178:IDM262178 INE262178:INI262178 IXA262178:IXE262178 JGW262178:JHA262178 JQS262178:JQW262178 KAO262178:KAS262178 KKK262178:KKO262178 KUG262178:KUK262178 LEC262178:LEG262178 LNY262178:LOC262178 LXU262178:LXY262178 MHQ262178:MHU262178 MRM262178:MRQ262178 NBI262178:NBM262178 NLE262178:NLI262178 NVA262178:NVE262178 OEW262178:OFA262178 OOS262178:OOW262178 OYO262178:OYS262178 PIK262178:PIO262178 PSG262178:PSK262178 QCC262178:QCG262178 QLY262178:QMC262178 QVU262178:QVY262178 RFQ262178:RFU262178 RPM262178:RPQ262178 RZI262178:RZM262178 SJE262178:SJI262178 STA262178:STE262178 TCW262178:TDA262178 TMS262178:TMW262178 TWO262178:TWS262178 UGK262178:UGO262178 UQG262178:UQK262178 VAC262178:VAG262178 VJY262178:VKC262178 VTU262178:VTY262178 WDQ262178:WDU262178 WNM262178:WNQ262178 WXI262178:WXM262178 BA327714:BE327714 KW327714:LA327714 US327714:UW327714 AEO327714:AES327714 AOK327714:AOO327714 AYG327714:AYK327714 BIC327714:BIG327714 BRY327714:BSC327714 CBU327714:CBY327714 CLQ327714:CLU327714 CVM327714:CVQ327714 DFI327714:DFM327714 DPE327714:DPI327714 DZA327714:DZE327714 EIW327714:EJA327714 ESS327714:ESW327714 FCO327714:FCS327714 FMK327714:FMO327714 FWG327714:FWK327714 GGC327714:GGG327714 GPY327714:GQC327714 GZU327714:GZY327714 HJQ327714:HJU327714 HTM327714:HTQ327714 IDI327714:IDM327714 INE327714:INI327714 IXA327714:IXE327714 JGW327714:JHA327714 JQS327714:JQW327714 KAO327714:KAS327714 KKK327714:KKO327714 KUG327714:KUK327714 LEC327714:LEG327714 LNY327714:LOC327714 LXU327714:LXY327714 MHQ327714:MHU327714 MRM327714:MRQ327714 NBI327714:NBM327714 NLE327714:NLI327714 NVA327714:NVE327714 OEW327714:OFA327714 OOS327714:OOW327714 OYO327714:OYS327714 PIK327714:PIO327714 PSG327714:PSK327714 QCC327714:QCG327714 QLY327714:QMC327714 QVU327714:QVY327714 RFQ327714:RFU327714 RPM327714:RPQ327714 RZI327714:RZM327714 SJE327714:SJI327714 STA327714:STE327714 TCW327714:TDA327714 TMS327714:TMW327714 TWO327714:TWS327714 UGK327714:UGO327714 UQG327714:UQK327714 VAC327714:VAG327714 VJY327714:VKC327714 VTU327714:VTY327714 WDQ327714:WDU327714 WNM327714:WNQ327714 WXI327714:WXM327714 BA393250:BE393250 KW393250:LA393250 US393250:UW393250 AEO393250:AES393250 AOK393250:AOO393250 AYG393250:AYK393250 BIC393250:BIG393250 BRY393250:BSC393250 CBU393250:CBY393250 CLQ393250:CLU393250 CVM393250:CVQ393250 DFI393250:DFM393250 DPE393250:DPI393250 DZA393250:DZE393250 EIW393250:EJA393250 ESS393250:ESW393250 FCO393250:FCS393250 FMK393250:FMO393250 FWG393250:FWK393250 GGC393250:GGG393250 GPY393250:GQC393250 GZU393250:GZY393250 HJQ393250:HJU393250 HTM393250:HTQ393250 IDI393250:IDM393250 INE393250:INI393250 IXA393250:IXE393250 JGW393250:JHA393250 JQS393250:JQW393250 KAO393250:KAS393250 KKK393250:KKO393250 KUG393250:KUK393250 LEC393250:LEG393250 LNY393250:LOC393250 LXU393250:LXY393250 MHQ393250:MHU393250 MRM393250:MRQ393250 NBI393250:NBM393250 NLE393250:NLI393250 NVA393250:NVE393250 OEW393250:OFA393250 OOS393250:OOW393250 OYO393250:OYS393250 PIK393250:PIO393250 PSG393250:PSK393250 QCC393250:QCG393250 QLY393250:QMC393250 QVU393250:QVY393250 RFQ393250:RFU393250 RPM393250:RPQ393250 RZI393250:RZM393250 SJE393250:SJI393250 STA393250:STE393250 TCW393250:TDA393250 TMS393250:TMW393250 TWO393250:TWS393250 UGK393250:UGO393250 UQG393250:UQK393250 VAC393250:VAG393250 VJY393250:VKC393250 VTU393250:VTY393250 WDQ393250:WDU393250 WNM393250:WNQ393250 WXI393250:WXM393250 BA458786:BE458786 KW458786:LA458786 US458786:UW458786 AEO458786:AES458786 AOK458786:AOO458786 AYG458786:AYK458786 BIC458786:BIG458786 BRY458786:BSC458786 CBU458786:CBY458786 CLQ458786:CLU458786 CVM458786:CVQ458786 DFI458786:DFM458786 DPE458786:DPI458786 DZA458786:DZE458786 EIW458786:EJA458786 ESS458786:ESW458786 FCO458786:FCS458786 FMK458786:FMO458786 FWG458786:FWK458786 GGC458786:GGG458786 GPY458786:GQC458786 GZU458786:GZY458786 HJQ458786:HJU458786 HTM458786:HTQ458786 IDI458786:IDM458786 INE458786:INI458786 IXA458786:IXE458786 JGW458786:JHA458786 JQS458786:JQW458786 KAO458786:KAS458786 KKK458786:KKO458786 KUG458786:KUK458786 LEC458786:LEG458786 LNY458786:LOC458786 LXU458786:LXY458786 MHQ458786:MHU458786 MRM458786:MRQ458786 NBI458786:NBM458786 NLE458786:NLI458786 NVA458786:NVE458786 OEW458786:OFA458786 OOS458786:OOW458786 OYO458786:OYS458786 PIK458786:PIO458786 PSG458786:PSK458786 QCC458786:QCG458786 QLY458786:QMC458786 QVU458786:QVY458786 RFQ458786:RFU458786 RPM458786:RPQ458786 RZI458786:RZM458786 SJE458786:SJI458786 STA458786:STE458786 TCW458786:TDA458786 TMS458786:TMW458786 TWO458786:TWS458786 UGK458786:UGO458786 UQG458786:UQK458786 VAC458786:VAG458786 VJY458786:VKC458786 VTU458786:VTY458786 WDQ458786:WDU458786 WNM458786:WNQ458786 WXI458786:WXM458786 BA524322:BE524322 KW524322:LA524322 US524322:UW524322 AEO524322:AES524322 AOK524322:AOO524322 AYG524322:AYK524322 BIC524322:BIG524322 BRY524322:BSC524322 CBU524322:CBY524322 CLQ524322:CLU524322 CVM524322:CVQ524322 DFI524322:DFM524322 DPE524322:DPI524322 DZA524322:DZE524322 EIW524322:EJA524322 ESS524322:ESW524322 FCO524322:FCS524322 FMK524322:FMO524322 FWG524322:FWK524322 GGC524322:GGG524322 GPY524322:GQC524322 GZU524322:GZY524322 HJQ524322:HJU524322 HTM524322:HTQ524322 IDI524322:IDM524322 INE524322:INI524322 IXA524322:IXE524322 JGW524322:JHA524322 JQS524322:JQW524322 KAO524322:KAS524322 KKK524322:KKO524322 KUG524322:KUK524322 LEC524322:LEG524322 LNY524322:LOC524322 LXU524322:LXY524322 MHQ524322:MHU524322 MRM524322:MRQ524322 NBI524322:NBM524322 NLE524322:NLI524322 NVA524322:NVE524322 OEW524322:OFA524322 OOS524322:OOW524322 OYO524322:OYS524322 PIK524322:PIO524322 PSG524322:PSK524322 QCC524322:QCG524322 QLY524322:QMC524322 QVU524322:QVY524322 RFQ524322:RFU524322 RPM524322:RPQ524322 RZI524322:RZM524322 SJE524322:SJI524322 STA524322:STE524322 TCW524322:TDA524322 TMS524322:TMW524322 TWO524322:TWS524322 UGK524322:UGO524322 UQG524322:UQK524322 VAC524322:VAG524322 VJY524322:VKC524322 VTU524322:VTY524322 WDQ524322:WDU524322 WNM524322:WNQ524322 WXI524322:WXM524322 BA589858:BE589858 KW589858:LA589858 US589858:UW589858 AEO589858:AES589858 AOK589858:AOO589858 AYG589858:AYK589858 BIC589858:BIG589858 BRY589858:BSC589858 CBU589858:CBY589858 CLQ589858:CLU589858 CVM589858:CVQ589858 DFI589858:DFM589858 DPE589858:DPI589858 DZA589858:DZE589858 EIW589858:EJA589858 ESS589858:ESW589858 FCO589858:FCS589858 FMK589858:FMO589858 FWG589858:FWK589858 GGC589858:GGG589858 GPY589858:GQC589858 GZU589858:GZY589858 HJQ589858:HJU589858 HTM589858:HTQ589858 IDI589858:IDM589858 INE589858:INI589858 IXA589858:IXE589858 JGW589858:JHA589858 JQS589858:JQW589858 KAO589858:KAS589858 KKK589858:KKO589858 KUG589858:KUK589858 LEC589858:LEG589858 LNY589858:LOC589858 LXU589858:LXY589858 MHQ589858:MHU589858 MRM589858:MRQ589858 NBI589858:NBM589858 NLE589858:NLI589858 NVA589858:NVE589858 OEW589858:OFA589858 OOS589858:OOW589858 OYO589858:OYS589858 PIK589858:PIO589858 PSG589858:PSK589858 QCC589858:QCG589858 QLY589858:QMC589858 QVU589858:QVY589858 RFQ589858:RFU589858 RPM589858:RPQ589858 RZI589858:RZM589858 SJE589858:SJI589858 STA589858:STE589858 TCW589858:TDA589858 TMS589858:TMW589858 TWO589858:TWS589858 UGK589858:UGO589858 UQG589858:UQK589858 VAC589858:VAG589858 VJY589858:VKC589858 VTU589858:VTY589858 WDQ589858:WDU589858 WNM589858:WNQ589858 WXI589858:WXM589858 BA655394:BE655394 KW655394:LA655394 US655394:UW655394 AEO655394:AES655394 AOK655394:AOO655394 AYG655394:AYK655394 BIC655394:BIG655394 BRY655394:BSC655394 CBU655394:CBY655394 CLQ655394:CLU655394 CVM655394:CVQ655394 DFI655394:DFM655394 DPE655394:DPI655394 DZA655394:DZE655394 EIW655394:EJA655394 ESS655394:ESW655394 FCO655394:FCS655394 FMK655394:FMO655394 FWG655394:FWK655394 GGC655394:GGG655394 GPY655394:GQC655394 GZU655394:GZY655394 HJQ655394:HJU655394 HTM655394:HTQ655394 IDI655394:IDM655394 INE655394:INI655394 IXA655394:IXE655394 JGW655394:JHA655394 JQS655394:JQW655394 KAO655394:KAS655394 KKK655394:KKO655394 KUG655394:KUK655394 LEC655394:LEG655394 LNY655394:LOC655394 LXU655394:LXY655394 MHQ655394:MHU655394 MRM655394:MRQ655394 NBI655394:NBM655394 NLE655394:NLI655394 NVA655394:NVE655394 OEW655394:OFA655394 OOS655394:OOW655394 OYO655394:OYS655394 PIK655394:PIO655394 PSG655394:PSK655394 QCC655394:QCG655394 QLY655394:QMC655394 QVU655394:QVY655394 RFQ655394:RFU655394 RPM655394:RPQ655394 RZI655394:RZM655394 SJE655394:SJI655394 STA655394:STE655394 TCW655394:TDA655394 TMS655394:TMW655394 TWO655394:TWS655394 UGK655394:UGO655394 UQG655394:UQK655394 VAC655394:VAG655394 VJY655394:VKC655394 VTU655394:VTY655394 WDQ655394:WDU655394 WNM655394:WNQ655394 WXI655394:WXM655394 BA720930:BE720930 KW720930:LA720930 US720930:UW720930 AEO720930:AES720930 AOK720930:AOO720930 AYG720930:AYK720930 BIC720930:BIG720930 BRY720930:BSC720930 CBU720930:CBY720930 CLQ720930:CLU720930 CVM720930:CVQ720930 DFI720930:DFM720930 DPE720930:DPI720930 DZA720930:DZE720930 EIW720930:EJA720930 ESS720930:ESW720930 FCO720930:FCS720930 FMK720930:FMO720930 FWG720930:FWK720930 GGC720930:GGG720930 GPY720930:GQC720930 GZU720930:GZY720930 HJQ720930:HJU720930 HTM720930:HTQ720930 IDI720930:IDM720930 INE720930:INI720930 IXA720930:IXE720930 JGW720930:JHA720930 JQS720930:JQW720930 KAO720930:KAS720930 KKK720930:KKO720930 KUG720930:KUK720930 LEC720930:LEG720930 LNY720930:LOC720930 LXU720930:LXY720930 MHQ720930:MHU720930 MRM720930:MRQ720930 NBI720930:NBM720930 NLE720930:NLI720930 NVA720930:NVE720930 OEW720930:OFA720930 OOS720930:OOW720930 OYO720930:OYS720930 PIK720930:PIO720930 PSG720930:PSK720930 QCC720930:QCG720930 QLY720930:QMC720930 QVU720930:QVY720930 RFQ720930:RFU720930 RPM720930:RPQ720930 RZI720930:RZM720930 SJE720930:SJI720930 STA720930:STE720930 TCW720930:TDA720930 TMS720930:TMW720930 TWO720930:TWS720930 UGK720930:UGO720930 UQG720930:UQK720930 VAC720930:VAG720930 VJY720930:VKC720930 VTU720930:VTY720930 WDQ720930:WDU720930 WNM720930:WNQ720930 WXI720930:WXM720930 BA786466:BE786466 KW786466:LA786466 US786466:UW786466 AEO786466:AES786466 AOK786466:AOO786466 AYG786466:AYK786466 BIC786466:BIG786466 BRY786466:BSC786466 CBU786466:CBY786466 CLQ786466:CLU786466 CVM786466:CVQ786466 DFI786466:DFM786466 DPE786466:DPI786466 DZA786466:DZE786466 EIW786466:EJA786466 ESS786466:ESW786466 FCO786466:FCS786466 FMK786466:FMO786466 FWG786466:FWK786466 GGC786466:GGG786466 GPY786466:GQC786466 GZU786466:GZY786466 HJQ786466:HJU786466 HTM786466:HTQ786466 IDI786466:IDM786466 INE786466:INI786466 IXA786466:IXE786466 JGW786466:JHA786466 JQS786466:JQW786466 KAO786466:KAS786466 KKK786466:KKO786466 KUG786466:KUK786466 LEC786466:LEG786466 LNY786466:LOC786466 LXU786466:LXY786466 MHQ786466:MHU786466 MRM786466:MRQ786466 NBI786466:NBM786466 NLE786466:NLI786466 NVA786466:NVE786466 OEW786466:OFA786466 OOS786466:OOW786466 OYO786466:OYS786466 PIK786466:PIO786466 PSG786466:PSK786466 QCC786466:QCG786466 QLY786466:QMC786466 QVU786466:QVY786466 RFQ786466:RFU786466 RPM786466:RPQ786466 RZI786466:RZM786466 SJE786466:SJI786466 STA786466:STE786466 TCW786466:TDA786466 TMS786466:TMW786466 TWO786466:TWS786466 UGK786466:UGO786466 UQG786466:UQK786466 VAC786466:VAG786466 VJY786466:VKC786466 VTU786466:VTY786466 WDQ786466:WDU786466 WNM786466:WNQ786466 WXI786466:WXM786466 BA852002:BE852002 KW852002:LA852002 US852002:UW852002 AEO852002:AES852002 AOK852002:AOO852002 AYG852002:AYK852002 BIC852002:BIG852002 BRY852002:BSC852002 CBU852002:CBY852002 CLQ852002:CLU852002 CVM852002:CVQ852002 DFI852002:DFM852002 DPE852002:DPI852002 DZA852002:DZE852002 EIW852002:EJA852002 ESS852002:ESW852002 FCO852002:FCS852002 FMK852002:FMO852002 FWG852002:FWK852002 GGC852002:GGG852002 GPY852002:GQC852002 GZU852002:GZY852002 HJQ852002:HJU852002 HTM852002:HTQ852002 IDI852002:IDM852002 INE852002:INI852002 IXA852002:IXE852002 JGW852002:JHA852002 JQS852002:JQW852002 KAO852002:KAS852002 KKK852002:KKO852002 KUG852002:KUK852002 LEC852002:LEG852002 LNY852002:LOC852002 LXU852002:LXY852002 MHQ852002:MHU852002 MRM852002:MRQ852002 NBI852002:NBM852002 NLE852002:NLI852002 NVA852002:NVE852002 OEW852002:OFA852002 OOS852002:OOW852002 OYO852002:OYS852002 PIK852002:PIO852002 PSG852002:PSK852002 QCC852002:QCG852002 QLY852002:QMC852002 QVU852002:QVY852002 RFQ852002:RFU852002 RPM852002:RPQ852002 RZI852002:RZM852002 SJE852002:SJI852002 STA852002:STE852002 TCW852002:TDA852002 TMS852002:TMW852002 TWO852002:TWS852002 UGK852002:UGO852002 UQG852002:UQK852002 VAC852002:VAG852002 VJY852002:VKC852002 VTU852002:VTY852002 WDQ852002:WDU852002 WNM852002:WNQ852002 WXI852002:WXM852002 BA917538:BE917538 KW917538:LA917538 US917538:UW917538 AEO917538:AES917538 AOK917538:AOO917538 AYG917538:AYK917538 BIC917538:BIG917538 BRY917538:BSC917538 CBU917538:CBY917538 CLQ917538:CLU917538 CVM917538:CVQ917538 DFI917538:DFM917538 DPE917538:DPI917538 DZA917538:DZE917538 EIW917538:EJA917538 ESS917538:ESW917538 FCO917538:FCS917538 FMK917538:FMO917538 FWG917538:FWK917538 GGC917538:GGG917538 GPY917538:GQC917538 GZU917538:GZY917538 HJQ917538:HJU917538 HTM917538:HTQ917538 IDI917538:IDM917538 INE917538:INI917538 IXA917538:IXE917538 JGW917538:JHA917538 JQS917538:JQW917538 KAO917538:KAS917538 KKK917538:KKO917538 KUG917538:KUK917538 LEC917538:LEG917538 LNY917538:LOC917538 LXU917538:LXY917538 MHQ917538:MHU917538 MRM917538:MRQ917538 NBI917538:NBM917538 NLE917538:NLI917538 NVA917538:NVE917538 OEW917538:OFA917538 OOS917538:OOW917538 OYO917538:OYS917538 PIK917538:PIO917538 PSG917538:PSK917538 QCC917538:QCG917538 QLY917538:QMC917538 QVU917538:QVY917538 RFQ917538:RFU917538 RPM917538:RPQ917538 RZI917538:RZM917538 SJE917538:SJI917538 STA917538:STE917538 TCW917538:TDA917538 TMS917538:TMW917538 TWO917538:TWS917538 UGK917538:UGO917538 UQG917538:UQK917538 VAC917538:VAG917538 VJY917538:VKC917538 VTU917538:VTY917538 WDQ917538:WDU917538 WNM917538:WNQ917538 WXI917538:WXM917538 BA983074:BE983074 KW983074:LA983074 US983074:UW983074 AEO983074:AES983074 AOK983074:AOO983074 AYG983074:AYK983074 BIC983074:BIG983074 BRY983074:BSC983074 CBU983074:CBY983074 CLQ983074:CLU983074 CVM983074:CVQ983074 DFI983074:DFM983074 DPE983074:DPI983074 DZA983074:DZE983074 EIW983074:EJA983074 ESS983074:ESW983074 FCO983074:FCS983074 FMK983074:FMO983074 FWG983074:FWK983074 GGC983074:GGG983074 GPY983074:GQC983074 GZU983074:GZY983074 HJQ983074:HJU983074 HTM983074:HTQ983074 IDI983074:IDM983074 INE983074:INI983074 IXA983074:IXE983074 JGW983074:JHA983074 JQS983074:JQW983074 KAO983074:KAS983074 KKK983074:KKO983074 KUG983074:KUK983074 LEC983074:LEG983074 LNY983074:LOC983074 LXU983074:LXY983074 MHQ983074:MHU983074 MRM983074:MRQ983074 NBI983074:NBM983074 NLE983074:NLI983074 NVA983074:NVE983074 OEW983074:OFA983074 OOS983074:OOW983074 OYO983074:OYS983074 PIK983074:PIO983074 PSG983074:PSK983074 QCC983074:QCG983074 QLY983074:QMC983074 QVU983074:QVY983074 RFQ983074:RFU983074 RPM983074:RPQ983074 RZI983074:RZM983074 SJE983074:SJI983074 STA983074:STE983074 TCW983074:TDA983074 TMS983074:TMW983074 TWO983074:TWS983074 UGK983074:UGO983074 UQG983074:UQK983074 VAC983074:VAG983074 VJY983074:VKC983074 VTU983074:VTY983074 WDQ983074:WDU983074 WNM983074:WNQ983074 WXI983074:WXM983074" xr:uid="{63FF46D5-89C9-4986-B3BE-391F9DC92D16}">
      <formula1>"所有,賃貸"</formula1>
    </dataValidation>
    <dataValidation type="list" allowBlank="1" showInputMessage="1" showErrorMessage="1" sqref="BA33:BE33 KW33:LA33 US33:UW33 AEO33:AES33 AOK33:AOO33 AYG33:AYK33 BIC33:BIG33 BRY33:BSC33 CBU33:CBY33 CLQ33:CLU33 CVM33:CVQ33 DFI33:DFM33 DPE33:DPI33 DZA33:DZE33 EIW33:EJA33 ESS33:ESW33 FCO33:FCS33 FMK33:FMO33 FWG33:FWK33 GGC33:GGG33 GPY33:GQC33 GZU33:GZY33 HJQ33:HJU33 HTM33:HTQ33 IDI33:IDM33 INE33:INI33 IXA33:IXE33 JGW33:JHA33 JQS33:JQW33 KAO33:KAS33 KKK33:KKO33 KUG33:KUK33 LEC33:LEG33 LNY33:LOC33 LXU33:LXY33 MHQ33:MHU33 MRM33:MRQ33 NBI33:NBM33 NLE33:NLI33 NVA33:NVE33 OEW33:OFA33 OOS33:OOW33 OYO33:OYS33 PIK33:PIO33 PSG33:PSK33 QCC33:QCG33 QLY33:QMC33 QVU33:QVY33 RFQ33:RFU33 RPM33:RPQ33 RZI33:RZM33 SJE33:SJI33 STA33:STE33 TCW33:TDA33 TMS33:TMW33 TWO33:TWS33 UGK33:UGO33 UQG33:UQK33 VAC33:VAG33 VJY33:VKC33 VTU33:VTY33 WDQ33:WDU33 WNM33:WNQ33 WXI33:WXM33 BA65569:BE65569 KW65569:LA65569 US65569:UW65569 AEO65569:AES65569 AOK65569:AOO65569 AYG65569:AYK65569 BIC65569:BIG65569 BRY65569:BSC65569 CBU65569:CBY65569 CLQ65569:CLU65569 CVM65569:CVQ65569 DFI65569:DFM65569 DPE65569:DPI65569 DZA65569:DZE65569 EIW65569:EJA65569 ESS65569:ESW65569 FCO65569:FCS65569 FMK65569:FMO65569 FWG65569:FWK65569 GGC65569:GGG65569 GPY65569:GQC65569 GZU65569:GZY65569 HJQ65569:HJU65569 HTM65569:HTQ65569 IDI65569:IDM65569 INE65569:INI65569 IXA65569:IXE65569 JGW65569:JHA65569 JQS65569:JQW65569 KAO65569:KAS65569 KKK65569:KKO65569 KUG65569:KUK65569 LEC65569:LEG65569 LNY65569:LOC65569 LXU65569:LXY65569 MHQ65569:MHU65569 MRM65569:MRQ65569 NBI65569:NBM65569 NLE65569:NLI65569 NVA65569:NVE65569 OEW65569:OFA65569 OOS65569:OOW65569 OYO65569:OYS65569 PIK65569:PIO65569 PSG65569:PSK65569 QCC65569:QCG65569 QLY65569:QMC65569 QVU65569:QVY65569 RFQ65569:RFU65569 RPM65569:RPQ65569 RZI65569:RZM65569 SJE65569:SJI65569 STA65569:STE65569 TCW65569:TDA65569 TMS65569:TMW65569 TWO65569:TWS65569 UGK65569:UGO65569 UQG65569:UQK65569 VAC65569:VAG65569 VJY65569:VKC65569 VTU65569:VTY65569 WDQ65569:WDU65569 WNM65569:WNQ65569 WXI65569:WXM65569 BA131105:BE131105 KW131105:LA131105 US131105:UW131105 AEO131105:AES131105 AOK131105:AOO131105 AYG131105:AYK131105 BIC131105:BIG131105 BRY131105:BSC131105 CBU131105:CBY131105 CLQ131105:CLU131105 CVM131105:CVQ131105 DFI131105:DFM131105 DPE131105:DPI131105 DZA131105:DZE131105 EIW131105:EJA131105 ESS131105:ESW131105 FCO131105:FCS131105 FMK131105:FMO131105 FWG131105:FWK131105 GGC131105:GGG131105 GPY131105:GQC131105 GZU131105:GZY131105 HJQ131105:HJU131105 HTM131105:HTQ131105 IDI131105:IDM131105 INE131105:INI131105 IXA131105:IXE131105 JGW131105:JHA131105 JQS131105:JQW131105 KAO131105:KAS131105 KKK131105:KKO131105 KUG131105:KUK131105 LEC131105:LEG131105 LNY131105:LOC131105 LXU131105:LXY131105 MHQ131105:MHU131105 MRM131105:MRQ131105 NBI131105:NBM131105 NLE131105:NLI131105 NVA131105:NVE131105 OEW131105:OFA131105 OOS131105:OOW131105 OYO131105:OYS131105 PIK131105:PIO131105 PSG131105:PSK131105 QCC131105:QCG131105 QLY131105:QMC131105 QVU131105:QVY131105 RFQ131105:RFU131105 RPM131105:RPQ131105 RZI131105:RZM131105 SJE131105:SJI131105 STA131105:STE131105 TCW131105:TDA131105 TMS131105:TMW131105 TWO131105:TWS131105 UGK131105:UGO131105 UQG131105:UQK131105 VAC131105:VAG131105 VJY131105:VKC131105 VTU131105:VTY131105 WDQ131105:WDU131105 WNM131105:WNQ131105 WXI131105:WXM131105 BA196641:BE196641 KW196641:LA196641 US196641:UW196641 AEO196641:AES196641 AOK196641:AOO196641 AYG196641:AYK196641 BIC196641:BIG196641 BRY196641:BSC196641 CBU196641:CBY196641 CLQ196641:CLU196641 CVM196641:CVQ196641 DFI196641:DFM196641 DPE196641:DPI196641 DZA196641:DZE196641 EIW196641:EJA196641 ESS196641:ESW196641 FCO196641:FCS196641 FMK196641:FMO196641 FWG196641:FWK196641 GGC196641:GGG196641 GPY196641:GQC196641 GZU196641:GZY196641 HJQ196641:HJU196641 HTM196641:HTQ196641 IDI196641:IDM196641 INE196641:INI196641 IXA196641:IXE196641 JGW196641:JHA196641 JQS196641:JQW196641 KAO196641:KAS196641 KKK196641:KKO196641 KUG196641:KUK196641 LEC196641:LEG196641 LNY196641:LOC196641 LXU196641:LXY196641 MHQ196641:MHU196641 MRM196641:MRQ196641 NBI196641:NBM196641 NLE196641:NLI196641 NVA196641:NVE196641 OEW196641:OFA196641 OOS196641:OOW196641 OYO196641:OYS196641 PIK196641:PIO196641 PSG196641:PSK196641 QCC196641:QCG196641 QLY196641:QMC196641 QVU196641:QVY196641 RFQ196641:RFU196641 RPM196641:RPQ196641 RZI196641:RZM196641 SJE196641:SJI196641 STA196641:STE196641 TCW196641:TDA196641 TMS196641:TMW196641 TWO196641:TWS196641 UGK196641:UGO196641 UQG196641:UQK196641 VAC196641:VAG196641 VJY196641:VKC196641 VTU196641:VTY196641 WDQ196641:WDU196641 WNM196641:WNQ196641 WXI196641:WXM196641 BA262177:BE262177 KW262177:LA262177 US262177:UW262177 AEO262177:AES262177 AOK262177:AOO262177 AYG262177:AYK262177 BIC262177:BIG262177 BRY262177:BSC262177 CBU262177:CBY262177 CLQ262177:CLU262177 CVM262177:CVQ262177 DFI262177:DFM262177 DPE262177:DPI262177 DZA262177:DZE262177 EIW262177:EJA262177 ESS262177:ESW262177 FCO262177:FCS262177 FMK262177:FMO262177 FWG262177:FWK262177 GGC262177:GGG262177 GPY262177:GQC262177 GZU262177:GZY262177 HJQ262177:HJU262177 HTM262177:HTQ262177 IDI262177:IDM262177 INE262177:INI262177 IXA262177:IXE262177 JGW262177:JHA262177 JQS262177:JQW262177 KAO262177:KAS262177 KKK262177:KKO262177 KUG262177:KUK262177 LEC262177:LEG262177 LNY262177:LOC262177 LXU262177:LXY262177 MHQ262177:MHU262177 MRM262177:MRQ262177 NBI262177:NBM262177 NLE262177:NLI262177 NVA262177:NVE262177 OEW262177:OFA262177 OOS262177:OOW262177 OYO262177:OYS262177 PIK262177:PIO262177 PSG262177:PSK262177 QCC262177:QCG262177 QLY262177:QMC262177 QVU262177:QVY262177 RFQ262177:RFU262177 RPM262177:RPQ262177 RZI262177:RZM262177 SJE262177:SJI262177 STA262177:STE262177 TCW262177:TDA262177 TMS262177:TMW262177 TWO262177:TWS262177 UGK262177:UGO262177 UQG262177:UQK262177 VAC262177:VAG262177 VJY262177:VKC262177 VTU262177:VTY262177 WDQ262177:WDU262177 WNM262177:WNQ262177 WXI262177:WXM262177 BA327713:BE327713 KW327713:LA327713 US327713:UW327713 AEO327713:AES327713 AOK327713:AOO327713 AYG327713:AYK327713 BIC327713:BIG327713 BRY327713:BSC327713 CBU327713:CBY327713 CLQ327713:CLU327713 CVM327713:CVQ327713 DFI327713:DFM327713 DPE327713:DPI327713 DZA327713:DZE327713 EIW327713:EJA327713 ESS327713:ESW327713 FCO327713:FCS327713 FMK327713:FMO327713 FWG327713:FWK327713 GGC327713:GGG327713 GPY327713:GQC327713 GZU327713:GZY327713 HJQ327713:HJU327713 HTM327713:HTQ327713 IDI327713:IDM327713 INE327713:INI327713 IXA327713:IXE327713 JGW327713:JHA327713 JQS327713:JQW327713 KAO327713:KAS327713 KKK327713:KKO327713 KUG327713:KUK327713 LEC327713:LEG327713 LNY327713:LOC327713 LXU327713:LXY327713 MHQ327713:MHU327713 MRM327713:MRQ327713 NBI327713:NBM327713 NLE327713:NLI327713 NVA327713:NVE327713 OEW327713:OFA327713 OOS327713:OOW327713 OYO327713:OYS327713 PIK327713:PIO327713 PSG327713:PSK327713 QCC327713:QCG327713 QLY327713:QMC327713 QVU327713:QVY327713 RFQ327713:RFU327713 RPM327713:RPQ327713 RZI327713:RZM327713 SJE327713:SJI327713 STA327713:STE327713 TCW327713:TDA327713 TMS327713:TMW327713 TWO327713:TWS327713 UGK327713:UGO327713 UQG327713:UQK327713 VAC327713:VAG327713 VJY327713:VKC327713 VTU327713:VTY327713 WDQ327713:WDU327713 WNM327713:WNQ327713 WXI327713:WXM327713 BA393249:BE393249 KW393249:LA393249 US393249:UW393249 AEO393249:AES393249 AOK393249:AOO393249 AYG393249:AYK393249 BIC393249:BIG393249 BRY393249:BSC393249 CBU393249:CBY393249 CLQ393249:CLU393249 CVM393249:CVQ393249 DFI393249:DFM393249 DPE393249:DPI393249 DZA393249:DZE393249 EIW393249:EJA393249 ESS393249:ESW393249 FCO393249:FCS393249 FMK393249:FMO393249 FWG393249:FWK393249 GGC393249:GGG393249 GPY393249:GQC393249 GZU393249:GZY393249 HJQ393249:HJU393249 HTM393249:HTQ393249 IDI393249:IDM393249 INE393249:INI393249 IXA393249:IXE393249 JGW393249:JHA393249 JQS393249:JQW393249 KAO393249:KAS393249 KKK393249:KKO393249 KUG393249:KUK393249 LEC393249:LEG393249 LNY393249:LOC393249 LXU393249:LXY393249 MHQ393249:MHU393249 MRM393249:MRQ393249 NBI393249:NBM393249 NLE393249:NLI393249 NVA393249:NVE393249 OEW393249:OFA393249 OOS393249:OOW393249 OYO393249:OYS393249 PIK393249:PIO393249 PSG393249:PSK393249 QCC393249:QCG393249 QLY393249:QMC393249 QVU393249:QVY393249 RFQ393249:RFU393249 RPM393249:RPQ393249 RZI393249:RZM393249 SJE393249:SJI393249 STA393249:STE393249 TCW393249:TDA393249 TMS393249:TMW393249 TWO393249:TWS393249 UGK393249:UGO393249 UQG393249:UQK393249 VAC393249:VAG393249 VJY393249:VKC393249 VTU393249:VTY393249 WDQ393249:WDU393249 WNM393249:WNQ393249 WXI393249:WXM393249 BA458785:BE458785 KW458785:LA458785 US458785:UW458785 AEO458785:AES458785 AOK458785:AOO458785 AYG458785:AYK458785 BIC458785:BIG458785 BRY458785:BSC458785 CBU458785:CBY458785 CLQ458785:CLU458785 CVM458785:CVQ458785 DFI458785:DFM458785 DPE458785:DPI458785 DZA458785:DZE458785 EIW458785:EJA458785 ESS458785:ESW458785 FCO458785:FCS458785 FMK458785:FMO458785 FWG458785:FWK458785 GGC458785:GGG458785 GPY458785:GQC458785 GZU458785:GZY458785 HJQ458785:HJU458785 HTM458785:HTQ458785 IDI458785:IDM458785 INE458785:INI458785 IXA458785:IXE458785 JGW458785:JHA458785 JQS458785:JQW458785 KAO458785:KAS458785 KKK458785:KKO458785 KUG458785:KUK458785 LEC458785:LEG458785 LNY458785:LOC458785 LXU458785:LXY458785 MHQ458785:MHU458785 MRM458785:MRQ458785 NBI458785:NBM458785 NLE458785:NLI458785 NVA458785:NVE458785 OEW458785:OFA458785 OOS458785:OOW458785 OYO458785:OYS458785 PIK458785:PIO458785 PSG458785:PSK458785 QCC458785:QCG458785 QLY458785:QMC458785 QVU458785:QVY458785 RFQ458785:RFU458785 RPM458785:RPQ458785 RZI458785:RZM458785 SJE458785:SJI458785 STA458785:STE458785 TCW458785:TDA458785 TMS458785:TMW458785 TWO458785:TWS458785 UGK458785:UGO458785 UQG458785:UQK458785 VAC458785:VAG458785 VJY458785:VKC458785 VTU458785:VTY458785 WDQ458785:WDU458785 WNM458785:WNQ458785 WXI458785:WXM458785 BA524321:BE524321 KW524321:LA524321 US524321:UW524321 AEO524321:AES524321 AOK524321:AOO524321 AYG524321:AYK524321 BIC524321:BIG524321 BRY524321:BSC524321 CBU524321:CBY524321 CLQ524321:CLU524321 CVM524321:CVQ524321 DFI524321:DFM524321 DPE524321:DPI524321 DZA524321:DZE524321 EIW524321:EJA524321 ESS524321:ESW524321 FCO524321:FCS524321 FMK524321:FMO524321 FWG524321:FWK524321 GGC524321:GGG524321 GPY524321:GQC524321 GZU524321:GZY524321 HJQ524321:HJU524321 HTM524321:HTQ524321 IDI524321:IDM524321 INE524321:INI524321 IXA524321:IXE524321 JGW524321:JHA524321 JQS524321:JQW524321 KAO524321:KAS524321 KKK524321:KKO524321 KUG524321:KUK524321 LEC524321:LEG524321 LNY524321:LOC524321 LXU524321:LXY524321 MHQ524321:MHU524321 MRM524321:MRQ524321 NBI524321:NBM524321 NLE524321:NLI524321 NVA524321:NVE524321 OEW524321:OFA524321 OOS524321:OOW524321 OYO524321:OYS524321 PIK524321:PIO524321 PSG524321:PSK524321 QCC524321:QCG524321 QLY524321:QMC524321 QVU524321:QVY524321 RFQ524321:RFU524321 RPM524321:RPQ524321 RZI524321:RZM524321 SJE524321:SJI524321 STA524321:STE524321 TCW524321:TDA524321 TMS524321:TMW524321 TWO524321:TWS524321 UGK524321:UGO524321 UQG524321:UQK524321 VAC524321:VAG524321 VJY524321:VKC524321 VTU524321:VTY524321 WDQ524321:WDU524321 WNM524321:WNQ524321 WXI524321:WXM524321 BA589857:BE589857 KW589857:LA589857 US589857:UW589857 AEO589857:AES589857 AOK589857:AOO589857 AYG589857:AYK589857 BIC589857:BIG589857 BRY589857:BSC589857 CBU589857:CBY589857 CLQ589857:CLU589857 CVM589857:CVQ589857 DFI589857:DFM589857 DPE589857:DPI589857 DZA589857:DZE589857 EIW589857:EJA589857 ESS589857:ESW589857 FCO589857:FCS589857 FMK589857:FMO589857 FWG589857:FWK589857 GGC589857:GGG589857 GPY589857:GQC589857 GZU589857:GZY589857 HJQ589857:HJU589857 HTM589857:HTQ589857 IDI589857:IDM589857 INE589857:INI589857 IXA589857:IXE589857 JGW589857:JHA589857 JQS589857:JQW589857 KAO589857:KAS589857 KKK589857:KKO589857 KUG589857:KUK589857 LEC589857:LEG589857 LNY589857:LOC589857 LXU589857:LXY589857 MHQ589857:MHU589857 MRM589857:MRQ589857 NBI589857:NBM589857 NLE589857:NLI589857 NVA589857:NVE589857 OEW589857:OFA589857 OOS589857:OOW589857 OYO589857:OYS589857 PIK589857:PIO589857 PSG589857:PSK589857 QCC589857:QCG589857 QLY589857:QMC589857 QVU589857:QVY589857 RFQ589857:RFU589857 RPM589857:RPQ589857 RZI589857:RZM589857 SJE589857:SJI589857 STA589857:STE589857 TCW589857:TDA589857 TMS589857:TMW589857 TWO589857:TWS589857 UGK589857:UGO589857 UQG589857:UQK589857 VAC589857:VAG589857 VJY589857:VKC589857 VTU589857:VTY589857 WDQ589857:WDU589857 WNM589857:WNQ589857 WXI589857:WXM589857 BA655393:BE655393 KW655393:LA655393 US655393:UW655393 AEO655393:AES655393 AOK655393:AOO655393 AYG655393:AYK655393 BIC655393:BIG655393 BRY655393:BSC655393 CBU655393:CBY655393 CLQ655393:CLU655393 CVM655393:CVQ655393 DFI655393:DFM655393 DPE655393:DPI655393 DZA655393:DZE655393 EIW655393:EJA655393 ESS655393:ESW655393 FCO655393:FCS655393 FMK655393:FMO655393 FWG655393:FWK655393 GGC655393:GGG655393 GPY655393:GQC655393 GZU655393:GZY655393 HJQ655393:HJU655393 HTM655393:HTQ655393 IDI655393:IDM655393 INE655393:INI655393 IXA655393:IXE655393 JGW655393:JHA655393 JQS655393:JQW655393 KAO655393:KAS655393 KKK655393:KKO655393 KUG655393:KUK655393 LEC655393:LEG655393 LNY655393:LOC655393 LXU655393:LXY655393 MHQ655393:MHU655393 MRM655393:MRQ655393 NBI655393:NBM655393 NLE655393:NLI655393 NVA655393:NVE655393 OEW655393:OFA655393 OOS655393:OOW655393 OYO655393:OYS655393 PIK655393:PIO655393 PSG655393:PSK655393 QCC655393:QCG655393 QLY655393:QMC655393 QVU655393:QVY655393 RFQ655393:RFU655393 RPM655393:RPQ655393 RZI655393:RZM655393 SJE655393:SJI655393 STA655393:STE655393 TCW655393:TDA655393 TMS655393:TMW655393 TWO655393:TWS655393 UGK655393:UGO655393 UQG655393:UQK655393 VAC655393:VAG655393 VJY655393:VKC655393 VTU655393:VTY655393 WDQ655393:WDU655393 WNM655393:WNQ655393 WXI655393:WXM655393 BA720929:BE720929 KW720929:LA720929 US720929:UW720929 AEO720929:AES720929 AOK720929:AOO720929 AYG720929:AYK720929 BIC720929:BIG720929 BRY720929:BSC720929 CBU720929:CBY720929 CLQ720929:CLU720929 CVM720929:CVQ720929 DFI720929:DFM720929 DPE720929:DPI720929 DZA720929:DZE720929 EIW720929:EJA720929 ESS720929:ESW720929 FCO720929:FCS720929 FMK720929:FMO720929 FWG720929:FWK720929 GGC720929:GGG720929 GPY720929:GQC720929 GZU720929:GZY720929 HJQ720929:HJU720929 HTM720929:HTQ720929 IDI720929:IDM720929 INE720929:INI720929 IXA720929:IXE720929 JGW720929:JHA720929 JQS720929:JQW720929 KAO720929:KAS720929 KKK720929:KKO720929 KUG720929:KUK720929 LEC720929:LEG720929 LNY720929:LOC720929 LXU720929:LXY720929 MHQ720929:MHU720929 MRM720929:MRQ720929 NBI720929:NBM720929 NLE720929:NLI720929 NVA720929:NVE720929 OEW720929:OFA720929 OOS720929:OOW720929 OYO720929:OYS720929 PIK720929:PIO720929 PSG720929:PSK720929 QCC720929:QCG720929 QLY720929:QMC720929 QVU720929:QVY720929 RFQ720929:RFU720929 RPM720929:RPQ720929 RZI720929:RZM720929 SJE720929:SJI720929 STA720929:STE720929 TCW720929:TDA720929 TMS720929:TMW720929 TWO720929:TWS720929 UGK720929:UGO720929 UQG720929:UQK720929 VAC720929:VAG720929 VJY720929:VKC720929 VTU720929:VTY720929 WDQ720929:WDU720929 WNM720929:WNQ720929 WXI720929:WXM720929 BA786465:BE786465 KW786465:LA786465 US786465:UW786465 AEO786465:AES786465 AOK786465:AOO786465 AYG786465:AYK786465 BIC786465:BIG786465 BRY786465:BSC786465 CBU786465:CBY786465 CLQ786465:CLU786465 CVM786465:CVQ786465 DFI786465:DFM786465 DPE786465:DPI786465 DZA786465:DZE786465 EIW786465:EJA786465 ESS786465:ESW786465 FCO786465:FCS786465 FMK786465:FMO786465 FWG786465:FWK786465 GGC786465:GGG786465 GPY786465:GQC786465 GZU786465:GZY786465 HJQ786465:HJU786465 HTM786465:HTQ786465 IDI786465:IDM786465 INE786465:INI786465 IXA786465:IXE786465 JGW786465:JHA786465 JQS786465:JQW786465 KAO786465:KAS786465 KKK786465:KKO786465 KUG786465:KUK786465 LEC786465:LEG786465 LNY786465:LOC786465 LXU786465:LXY786465 MHQ786465:MHU786465 MRM786465:MRQ786465 NBI786465:NBM786465 NLE786465:NLI786465 NVA786465:NVE786465 OEW786465:OFA786465 OOS786465:OOW786465 OYO786465:OYS786465 PIK786465:PIO786465 PSG786465:PSK786465 QCC786465:QCG786465 QLY786465:QMC786465 QVU786465:QVY786465 RFQ786465:RFU786465 RPM786465:RPQ786465 RZI786465:RZM786465 SJE786465:SJI786465 STA786465:STE786465 TCW786465:TDA786465 TMS786465:TMW786465 TWO786465:TWS786465 UGK786465:UGO786465 UQG786465:UQK786465 VAC786465:VAG786465 VJY786465:VKC786465 VTU786465:VTY786465 WDQ786465:WDU786465 WNM786465:WNQ786465 WXI786465:WXM786465 BA852001:BE852001 KW852001:LA852001 US852001:UW852001 AEO852001:AES852001 AOK852001:AOO852001 AYG852001:AYK852001 BIC852001:BIG852001 BRY852001:BSC852001 CBU852001:CBY852001 CLQ852001:CLU852001 CVM852001:CVQ852001 DFI852001:DFM852001 DPE852001:DPI852001 DZA852001:DZE852001 EIW852001:EJA852001 ESS852001:ESW852001 FCO852001:FCS852001 FMK852001:FMO852001 FWG852001:FWK852001 GGC852001:GGG852001 GPY852001:GQC852001 GZU852001:GZY852001 HJQ852001:HJU852001 HTM852001:HTQ852001 IDI852001:IDM852001 INE852001:INI852001 IXA852001:IXE852001 JGW852001:JHA852001 JQS852001:JQW852001 KAO852001:KAS852001 KKK852001:KKO852001 KUG852001:KUK852001 LEC852001:LEG852001 LNY852001:LOC852001 LXU852001:LXY852001 MHQ852001:MHU852001 MRM852001:MRQ852001 NBI852001:NBM852001 NLE852001:NLI852001 NVA852001:NVE852001 OEW852001:OFA852001 OOS852001:OOW852001 OYO852001:OYS852001 PIK852001:PIO852001 PSG852001:PSK852001 QCC852001:QCG852001 QLY852001:QMC852001 QVU852001:QVY852001 RFQ852001:RFU852001 RPM852001:RPQ852001 RZI852001:RZM852001 SJE852001:SJI852001 STA852001:STE852001 TCW852001:TDA852001 TMS852001:TMW852001 TWO852001:TWS852001 UGK852001:UGO852001 UQG852001:UQK852001 VAC852001:VAG852001 VJY852001:VKC852001 VTU852001:VTY852001 WDQ852001:WDU852001 WNM852001:WNQ852001 WXI852001:WXM852001 BA917537:BE917537 KW917537:LA917537 US917537:UW917537 AEO917537:AES917537 AOK917537:AOO917537 AYG917537:AYK917537 BIC917537:BIG917537 BRY917537:BSC917537 CBU917537:CBY917537 CLQ917537:CLU917537 CVM917537:CVQ917537 DFI917537:DFM917537 DPE917537:DPI917537 DZA917537:DZE917537 EIW917537:EJA917537 ESS917537:ESW917537 FCO917537:FCS917537 FMK917537:FMO917537 FWG917537:FWK917537 GGC917537:GGG917537 GPY917537:GQC917537 GZU917537:GZY917537 HJQ917537:HJU917537 HTM917537:HTQ917537 IDI917537:IDM917537 INE917537:INI917537 IXA917537:IXE917537 JGW917537:JHA917537 JQS917537:JQW917537 KAO917537:KAS917537 KKK917537:KKO917537 KUG917537:KUK917537 LEC917537:LEG917537 LNY917537:LOC917537 LXU917537:LXY917537 MHQ917537:MHU917537 MRM917537:MRQ917537 NBI917537:NBM917537 NLE917537:NLI917537 NVA917537:NVE917537 OEW917537:OFA917537 OOS917537:OOW917537 OYO917537:OYS917537 PIK917537:PIO917537 PSG917537:PSK917537 QCC917537:QCG917537 QLY917537:QMC917537 QVU917537:QVY917537 RFQ917537:RFU917537 RPM917537:RPQ917537 RZI917537:RZM917537 SJE917537:SJI917537 STA917537:STE917537 TCW917537:TDA917537 TMS917537:TMW917537 TWO917537:TWS917537 UGK917537:UGO917537 UQG917537:UQK917537 VAC917537:VAG917537 VJY917537:VKC917537 VTU917537:VTY917537 WDQ917537:WDU917537 WNM917537:WNQ917537 WXI917537:WXM917537 BA983073:BE983073 KW983073:LA983073 US983073:UW983073 AEO983073:AES983073 AOK983073:AOO983073 AYG983073:AYK983073 BIC983073:BIG983073 BRY983073:BSC983073 CBU983073:CBY983073 CLQ983073:CLU983073 CVM983073:CVQ983073 DFI983073:DFM983073 DPE983073:DPI983073 DZA983073:DZE983073 EIW983073:EJA983073 ESS983073:ESW983073 FCO983073:FCS983073 FMK983073:FMO983073 FWG983073:FWK983073 GGC983073:GGG983073 GPY983073:GQC983073 GZU983073:GZY983073 HJQ983073:HJU983073 HTM983073:HTQ983073 IDI983073:IDM983073 INE983073:INI983073 IXA983073:IXE983073 JGW983073:JHA983073 JQS983073:JQW983073 KAO983073:KAS983073 KKK983073:KKO983073 KUG983073:KUK983073 LEC983073:LEG983073 LNY983073:LOC983073 LXU983073:LXY983073 MHQ983073:MHU983073 MRM983073:MRQ983073 NBI983073:NBM983073 NLE983073:NLI983073 NVA983073:NVE983073 OEW983073:OFA983073 OOS983073:OOW983073 OYO983073:OYS983073 PIK983073:PIO983073 PSG983073:PSK983073 QCC983073:QCG983073 QLY983073:QMC983073 QVU983073:QVY983073 RFQ983073:RFU983073 RPM983073:RPQ983073 RZI983073:RZM983073 SJE983073:SJI983073 STA983073:STE983073 TCW983073:TDA983073 TMS983073:TMW983073 TWO983073:TWS983073 UGK983073:UGO983073 UQG983073:UQK983073 VAC983073:VAG983073 VJY983073:VKC983073 VTU983073:VTY983073 WDQ983073:WDU983073 WNM983073:WNQ983073 WXI983073:WXM983073" xr:uid="{6D41E027-965F-42B0-8964-0049306ABBC9}">
      <formula1>"自己所有,借家"</formula1>
    </dataValidation>
    <dataValidation type="list" allowBlank="1" showInputMessage="1" showErrorMessage="1" sqref="AY21:BA22 KU21:KW22 UQ21:US22 AEM21:AEO22 AOI21:AOK22 AYE21:AYG22 BIA21:BIC22 BRW21:BRY22 CBS21:CBU22 CLO21:CLQ22 CVK21:CVM22 DFG21:DFI22 DPC21:DPE22 DYY21:DZA22 EIU21:EIW22 ESQ21:ESS22 FCM21:FCO22 FMI21:FMK22 FWE21:FWG22 GGA21:GGC22 GPW21:GPY22 GZS21:GZU22 HJO21:HJQ22 HTK21:HTM22 IDG21:IDI22 INC21:INE22 IWY21:IXA22 JGU21:JGW22 JQQ21:JQS22 KAM21:KAO22 KKI21:KKK22 KUE21:KUG22 LEA21:LEC22 LNW21:LNY22 LXS21:LXU22 MHO21:MHQ22 MRK21:MRM22 NBG21:NBI22 NLC21:NLE22 NUY21:NVA22 OEU21:OEW22 OOQ21:OOS22 OYM21:OYO22 PII21:PIK22 PSE21:PSG22 QCA21:QCC22 QLW21:QLY22 QVS21:QVU22 RFO21:RFQ22 RPK21:RPM22 RZG21:RZI22 SJC21:SJE22 SSY21:STA22 TCU21:TCW22 TMQ21:TMS22 TWM21:TWO22 UGI21:UGK22 UQE21:UQG22 VAA21:VAC22 VJW21:VJY22 VTS21:VTU22 WDO21:WDQ22 WNK21:WNM22 WXG21:WXI22 AY65557:BA65558 KU65557:KW65558 UQ65557:US65558 AEM65557:AEO65558 AOI65557:AOK65558 AYE65557:AYG65558 BIA65557:BIC65558 BRW65557:BRY65558 CBS65557:CBU65558 CLO65557:CLQ65558 CVK65557:CVM65558 DFG65557:DFI65558 DPC65557:DPE65558 DYY65557:DZA65558 EIU65557:EIW65558 ESQ65557:ESS65558 FCM65557:FCO65558 FMI65557:FMK65558 FWE65557:FWG65558 GGA65557:GGC65558 GPW65557:GPY65558 GZS65557:GZU65558 HJO65557:HJQ65558 HTK65557:HTM65558 IDG65557:IDI65558 INC65557:INE65558 IWY65557:IXA65558 JGU65557:JGW65558 JQQ65557:JQS65558 KAM65557:KAO65558 KKI65557:KKK65558 KUE65557:KUG65558 LEA65557:LEC65558 LNW65557:LNY65558 LXS65557:LXU65558 MHO65557:MHQ65558 MRK65557:MRM65558 NBG65557:NBI65558 NLC65557:NLE65558 NUY65557:NVA65558 OEU65557:OEW65558 OOQ65557:OOS65558 OYM65557:OYO65558 PII65557:PIK65558 PSE65557:PSG65558 QCA65557:QCC65558 QLW65557:QLY65558 QVS65557:QVU65558 RFO65557:RFQ65558 RPK65557:RPM65558 RZG65557:RZI65558 SJC65557:SJE65558 SSY65557:STA65558 TCU65557:TCW65558 TMQ65557:TMS65558 TWM65557:TWO65558 UGI65557:UGK65558 UQE65557:UQG65558 VAA65557:VAC65558 VJW65557:VJY65558 VTS65557:VTU65558 WDO65557:WDQ65558 WNK65557:WNM65558 WXG65557:WXI65558 AY131093:BA131094 KU131093:KW131094 UQ131093:US131094 AEM131093:AEO131094 AOI131093:AOK131094 AYE131093:AYG131094 BIA131093:BIC131094 BRW131093:BRY131094 CBS131093:CBU131094 CLO131093:CLQ131094 CVK131093:CVM131094 DFG131093:DFI131094 DPC131093:DPE131094 DYY131093:DZA131094 EIU131093:EIW131094 ESQ131093:ESS131094 FCM131093:FCO131094 FMI131093:FMK131094 FWE131093:FWG131094 GGA131093:GGC131094 GPW131093:GPY131094 GZS131093:GZU131094 HJO131093:HJQ131094 HTK131093:HTM131094 IDG131093:IDI131094 INC131093:INE131094 IWY131093:IXA131094 JGU131093:JGW131094 JQQ131093:JQS131094 KAM131093:KAO131094 KKI131093:KKK131094 KUE131093:KUG131094 LEA131093:LEC131094 LNW131093:LNY131094 LXS131093:LXU131094 MHO131093:MHQ131094 MRK131093:MRM131094 NBG131093:NBI131094 NLC131093:NLE131094 NUY131093:NVA131094 OEU131093:OEW131094 OOQ131093:OOS131094 OYM131093:OYO131094 PII131093:PIK131094 PSE131093:PSG131094 QCA131093:QCC131094 QLW131093:QLY131094 QVS131093:QVU131094 RFO131093:RFQ131094 RPK131093:RPM131094 RZG131093:RZI131094 SJC131093:SJE131094 SSY131093:STA131094 TCU131093:TCW131094 TMQ131093:TMS131094 TWM131093:TWO131094 UGI131093:UGK131094 UQE131093:UQG131094 VAA131093:VAC131094 VJW131093:VJY131094 VTS131093:VTU131094 WDO131093:WDQ131094 WNK131093:WNM131094 WXG131093:WXI131094 AY196629:BA196630 KU196629:KW196630 UQ196629:US196630 AEM196629:AEO196630 AOI196629:AOK196630 AYE196629:AYG196630 BIA196629:BIC196630 BRW196629:BRY196630 CBS196629:CBU196630 CLO196629:CLQ196630 CVK196629:CVM196630 DFG196629:DFI196630 DPC196629:DPE196630 DYY196629:DZA196630 EIU196629:EIW196630 ESQ196629:ESS196630 FCM196629:FCO196630 FMI196629:FMK196630 FWE196629:FWG196630 GGA196629:GGC196630 GPW196629:GPY196630 GZS196629:GZU196630 HJO196629:HJQ196630 HTK196629:HTM196630 IDG196629:IDI196630 INC196629:INE196630 IWY196629:IXA196630 JGU196629:JGW196630 JQQ196629:JQS196630 KAM196629:KAO196630 KKI196629:KKK196630 KUE196629:KUG196630 LEA196629:LEC196630 LNW196629:LNY196630 LXS196629:LXU196630 MHO196629:MHQ196630 MRK196629:MRM196630 NBG196629:NBI196630 NLC196629:NLE196630 NUY196629:NVA196630 OEU196629:OEW196630 OOQ196629:OOS196630 OYM196629:OYO196630 PII196629:PIK196630 PSE196629:PSG196630 QCA196629:QCC196630 QLW196629:QLY196630 QVS196629:QVU196630 RFO196629:RFQ196630 RPK196629:RPM196630 RZG196629:RZI196630 SJC196629:SJE196630 SSY196629:STA196630 TCU196629:TCW196630 TMQ196629:TMS196630 TWM196629:TWO196630 UGI196629:UGK196630 UQE196629:UQG196630 VAA196629:VAC196630 VJW196629:VJY196630 VTS196629:VTU196630 WDO196629:WDQ196630 WNK196629:WNM196630 WXG196629:WXI196630 AY262165:BA262166 KU262165:KW262166 UQ262165:US262166 AEM262165:AEO262166 AOI262165:AOK262166 AYE262165:AYG262166 BIA262165:BIC262166 BRW262165:BRY262166 CBS262165:CBU262166 CLO262165:CLQ262166 CVK262165:CVM262166 DFG262165:DFI262166 DPC262165:DPE262166 DYY262165:DZA262166 EIU262165:EIW262166 ESQ262165:ESS262166 FCM262165:FCO262166 FMI262165:FMK262166 FWE262165:FWG262166 GGA262165:GGC262166 GPW262165:GPY262166 GZS262165:GZU262166 HJO262165:HJQ262166 HTK262165:HTM262166 IDG262165:IDI262166 INC262165:INE262166 IWY262165:IXA262166 JGU262165:JGW262166 JQQ262165:JQS262166 KAM262165:KAO262166 KKI262165:KKK262166 KUE262165:KUG262166 LEA262165:LEC262166 LNW262165:LNY262166 LXS262165:LXU262166 MHO262165:MHQ262166 MRK262165:MRM262166 NBG262165:NBI262166 NLC262165:NLE262166 NUY262165:NVA262166 OEU262165:OEW262166 OOQ262165:OOS262166 OYM262165:OYO262166 PII262165:PIK262166 PSE262165:PSG262166 QCA262165:QCC262166 QLW262165:QLY262166 QVS262165:QVU262166 RFO262165:RFQ262166 RPK262165:RPM262166 RZG262165:RZI262166 SJC262165:SJE262166 SSY262165:STA262166 TCU262165:TCW262166 TMQ262165:TMS262166 TWM262165:TWO262166 UGI262165:UGK262166 UQE262165:UQG262166 VAA262165:VAC262166 VJW262165:VJY262166 VTS262165:VTU262166 WDO262165:WDQ262166 WNK262165:WNM262166 WXG262165:WXI262166 AY327701:BA327702 KU327701:KW327702 UQ327701:US327702 AEM327701:AEO327702 AOI327701:AOK327702 AYE327701:AYG327702 BIA327701:BIC327702 BRW327701:BRY327702 CBS327701:CBU327702 CLO327701:CLQ327702 CVK327701:CVM327702 DFG327701:DFI327702 DPC327701:DPE327702 DYY327701:DZA327702 EIU327701:EIW327702 ESQ327701:ESS327702 FCM327701:FCO327702 FMI327701:FMK327702 FWE327701:FWG327702 GGA327701:GGC327702 GPW327701:GPY327702 GZS327701:GZU327702 HJO327701:HJQ327702 HTK327701:HTM327702 IDG327701:IDI327702 INC327701:INE327702 IWY327701:IXA327702 JGU327701:JGW327702 JQQ327701:JQS327702 KAM327701:KAO327702 KKI327701:KKK327702 KUE327701:KUG327702 LEA327701:LEC327702 LNW327701:LNY327702 LXS327701:LXU327702 MHO327701:MHQ327702 MRK327701:MRM327702 NBG327701:NBI327702 NLC327701:NLE327702 NUY327701:NVA327702 OEU327701:OEW327702 OOQ327701:OOS327702 OYM327701:OYO327702 PII327701:PIK327702 PSE327701:PSG327702 QCA327701:QCC327702 QLW327701:QLY327702 QVS327701:QVU327702 RFO327701:RFQ327702 RPK327701:RPM327702 RZG327701:RZI327702 SJC327701:SJE327702 SSY327701:STA327702 TCU327701:TCW327702 TMQ327701:TMS327702 TWM327701:TWO327702 UGI327701:UGK327702 UQE327701:UQG327702 VAA327701:VAC327702 VJW327701:VJY327702 VTS327701:VTU327702 WDO327701:WDQ327702 WNK327701:WNM327702 WXG327701:WXI327702 AY393237:BA393238 KU393237:KW393238 UQ393237:US393238 AEM393237:AEO393238 AOI393237:AOK393238 AYE393237:AYG393238 BIA393237:BIC393238 BRW393237:BRY393238 CBS393237:CBU393238 CLO393237:CLQ393238 CVK393237:CVM393238 DFG393237:DFI393238 DPC393237:DPE393238 DYY393237:DZA393238 EIU393237:EIW393238 ESQ393237:ESS393238 FCM393237:FCO393238 FMI393237:FMK393238 FWE393237:FWG393238 GGA393237:GGC393238 GPW393237:GPY393238 GZS393237:GZU393238 HJO393237:HJQ393238 HTK393237:HTM393238 IDG393237:IDI393238 INC393237:INE393238 IWY393237:IXA393238 JGU393237:JGW393238 JQQ393237:JQS393238 KAM393237:KAO393238 KKI393237:KKK393238 KUE393237:KUG393238 LEA393237:LEC393238 LNW393237:LNY393238 LXS393237:LXU393238 MHO393237:MHQ393238 MRK393237:MRM393238 NBG393237:NBI393238 NLC393237:NLE393238 NUY393237:NVA393238 OEU393237:OEW393238 OOQ393237:OOS393238 OYM393237:OYO393238 PII393237:PIK393238 PSE393237:PSG393238 QCA393237:QCC393238 QLW393237:QLY393238 QVS393237:QVU393238 RFO393237:RFQ393238 RPK393237:RPM393238 RZG393237:RZI393238 SJC393237:SJE393238 SSY393237:STA393238 TCU393237:TCW393238 TMQ393237:TMS393238 TWM393237:TWO393238 UGI393237:UGK393238 UQE393237:UQG393238 VAA393237:VAC393238 VJW393237:VJY393238 VTS393237:VTU393238 WDO393237:WDQ393238 WNK393237:WNM393238 WXG393237:WXI393238 AY458773:BA458774 KU458773:KW458774 UQ458773:US458774 AEM458773:AEO458774 AOI458773:AOK458774 AYE458773:AYG458774 BIA458773:BIC458774 BRW458773:BRY458774 CBS458773:CBU458774 CLO458773:CLQ458774 CVK458773:CVM458774 DFG458773:DFI458774 DPC458773:DPE458774 DYY458773:DZA458774 EIU458773:EIW458774 ESQ458773:ESS458774 FCM458773:FCO458774 FMI458773:FMK458774 FWE458773:FWG458774 GGA458773:GGC458774 GPW458773:GPY458774 GZS458773:GZU458774 HJO458773:HJQ458774 HTK458773:HTM458774 IDG458773:IDI458774 INC458773:INE458774 IWY458773:IXA458774 JGU458773:JGW458774 JQQ458773:JQS458774 KAM458773:KAO458774 KKI458773:KKK458774 KUE458773:KUG458774 LEA458773:LEC458774 LNW458773:LNY458774 LXS458773:LXU458774 MHO458773:MHQ458774 MRK458773:MRM458774 NBG458773:NBI458774 NLC458773:NLE458774 NUY458773:NVA458774 OEU458773:OEW458774 OOQ458773:OOS458774 OYM458773:OYO458774 PII458773:PIK458774 PSE458773:PSG458774 QCA458773:QCC458774 QLW458773:QLY458774 QVS458773:QVU458774 RFO458773:RFQ458774 RPK458773:RPM458774 RZG458773:RZI458774 SJC458773:SJE458774 SSY458773:STA458774 TCU458773:TCW458774 TMQ458773:TMS458774 TWM458773:TWO458774 UGI458773:UGK458774 UQE458773:UQG458774 VAA458773:VAC458774 VJW458773:VJY458774 VTS458773:VTU458774 WDO458773:WDQ458774 WNK458773:WNM458774 WXG458773:WXI458774 AY524309:BA524310 KU524309:KW524310 UQ524309:US524310 AEM524309:AEO524310 AOI524309:AOK524310 AYE524309:AYG524310 BIA524309:BIC524310 BRW524309:BRY524310 CBS524309:CBU524310 CLO524309:CLQ524310 CVK524309:CVM524310 DFG524309:DFI524310 DPC524309:DPE524310 DYY524309:DZA524310 EIU524309:EIW524310 ESQ524309:ESS524310 FCM524309:FCO524310 FMI524309:FMK524310 FWE524309:FWG524310 GGA524309:GGC524310 GPW524309:GPY524310 GZS524309:GZU524310 HJO524309:HJQ524310 HTK524309:HTM524310 IDG524309:IDI524310 INC524309:INE524310 IWY524309:IXA524310 JGU524309:JGW524310 JQQ524309:JQS524310 KAM524309:KAO524310 KKI524309:KKK524310 KUE524309:KUG524310 LEA524309:LEC524310 LNW524309:LNY524310 LXS524309:LXU524310 MHO524309:MHQ524310 MRK524309:MRM524310 NBG524309:NBI524310 NLC524309:NLE524310 NUY524309:NVA524310 OEU524309:OEW524310 OOQ524309:OOS524310 OYM524309:OYO524310 PII524309:PIK524310 PSE524309:PSG524310 QCA524309:QCC524310 QLW524309:QLY524310 QVS524309:QVU524310 RFO524309:RFQ524310 RPK524309:RPM524310 RZG524309:RZI524310 SJC524309:SJE524310 SSY524309:STA524310 TCU524309:TCW524310 TMQ524309:TMS524310 TWM524309:TWO524310 UGI524309:UGK524310 UQE524309:UQG524310 VAA524309:VAC524310 VJW524309:VJY524310 VTS524309:VTU524310 WDO524309:WDQ524310 WNK524309:WNM524310 WXG524309:WXI524310 AY589845:BA589846 KU589845:KW589846 UQ589845:US589846 AEM589845:AEO589846 AOI589845:AOK589846 AYE589845:AYG589846 BIA589845:BIC589846 BRW589845:BRY589846 CBS589845:CBU589846 CLO589845:CLQ589846 CVK589845:CVM589846 DFG589845:DFI589846 DPC589845:DPE589846 DYY589845:DZA589846 EIU589845:EIW589846 ESQ589845:ESS589846 FCM589845:FCO589846 FMI589845:FMK589846 FWE589845:FWG589846 GGA589845:GGC589846 GPW589845:GPY589846 GZS589845:GZU589846 HJO589845:HJQ589846 HTK589845:HTM589846 IDG589845:IDI589846 INC589845:INE589846 IWY589845:IXA589846 JGU589845:JGW589846 JQQ589845:JQS589846 KAM589845:KAO589846 KKI589845:KKK589846 KUE589845:KUG589846 LEA589845:LEC589846 LNW589845:LNY589846 LXS589845:LXU589846 MHO589845:MHQ589846 MRK589845:MRM589846 NBG589845:NBI589846 NLC589845:NLE589846 NUY589845:NVA589846 OEU589845:OEW589846 OOQ589845:OOS589846 OYM589845:OYO589846 PII589845:PIK589846 PSE589845:PSG589846 QCA589845:QCC589846 QLW589845:QLY589846 QVS589845:QVU589846 RFO589845:RFQ589846 RPK589845:RPM589846 RZG589845:RZI589846 SJC589845:SJE589846 SSY589845:STA589846 TCU589845:TCW589846 TMQ589845:TMS589846 TWM589845:TWO589846 UGI589845:UGK589846 UQE589845:UQG589846 VAA589845:VAC589846 VJW589845:VJY589846 VTS589845:VTU589846 WDO589845:WDQ589846 WNK589845:WNM589846 WXG589845:WXI589846 AY655381:BA655382 KU655381:KW655382 UQ655381:US655382 AEM655381:AEO655382 AOI655381:AOK655382 AYE655381:AYG655382 BIA655381:BIC655382 BRW655381:BRY655382 CBS655381:CBU655382 CLO655381:CLQ655382 CVK655381:CVM655382 DFG655381:DFI655382 DPC655381:DPE655382 DYY655381:DZA655382 EIU655381:EIW655382 ESQ655381:ESS655382 FCM655381:FCO655382 FMI655381:FMK655382 FWE655381:FWG655382 GGA655381:GGC655382 GPW655381:GPY655382 GZS655381:GZU655382 HJO655381:HJQ655382 HTK655381:HTM655382 IDG655381:IDI655382 INC655381:INE655382 IWY655381:IXA655382 JGU655381:JGW655382 JQQ655381:JQS655382 KAM655381:KAO655382 KKI655381:KKK655382 KUE655381:KUG655382 LEA655381:LEC655382 LNW655381:LNY655382 LXS655381:LXU655382 MHO655381:MHQ655382 MRK655381:MRM655382 NBG655381:NBI655382 NLC655381:NLE655382 NUY655381:NVA655382 OEU655381:OEW655382 OOQ655381:OOS655382 OYM655381:OYO655382 PII655381:PIK655382 PSE655381:PSG655382 QCA655381:QCC655382 QLW655381:QLY655382 QVS655381:QVU655382 RFO655381:RFQ655382 RPK655381:RPM655382 RZG655381:RZI655382 SJC655381:SJE655382 SSY655381:STA655382 TCU655381:TCW655382 TMQ655381:TMS655382 TWM655381:TWO655382 UGI655381:UGK655382 UQE655381:UQG655382 VAA655381:VAC655382 VJW655381:VJY655382 VTS655381:VTU655382 WDO655381:WDQ655382 WNK655381:WNM655382 WXG655381:WXI655382 AY720917:BA720918 KU720917:KW720918 UQ720917:US720918 AEM720917:AEO720918 AOI720917:AOK720918 AYE720917:AYG720918 BIA720917:BIC720918 BRW720917:BRY720918 CBS720917:CBU720918 CLO720917:CLQ720918 CVK720917:CVM720918 DFG720917:DFI720918 DPC720917:DPE720918 DYY720917:DZA720918 EIU720917:EIW720918 ESQ720917:ESS720918 FCM720917:FCO720918 FMI720917:FMK720918 FWE720917:FWG720918 GGA720917:GGC720918 GPW720917:GPY720918 GZS720917:GZU720918 HJO720917:HJQ720918 HTK720917:HTM720918 IDG720917:IDI720918 INC720917:INE720918 IWY720917:IXA720918 JGU720917:JGW720918 JQQ720917:JQS720918 KAM720917:KAO720918 KKI720917:KKK720918 KUE720917:KUG720918 LEA720917:LEC720918 LNW720917:LNY720918 LXS720917:LXU720918 MHO720917:MHQ720918 MRK720917:MRM720918 NBG720917:NBI720918 NLC720917:NLE720918 NUY720917:NVA720918 OEU720917:OEW720918 OOQ720917:OOS720918 OYM720917:OYO720918 PII720917:PIK720918 PSE720917:PSG720918 QCA720917:QCC720918 QLW720917:QLY720918 QVS720917:QVU720918 RFO720917:RFQ720918 RPK720917:RPM720918 RZG720917:RZI720918 SJC720917:SJE720918 SSY720917:STA720918 TCU720917:TCW720918 TMQ720917:TMS720918 TWM720917:TWO720918 UGI720917:UGK720918 UQE720917:UQG720918 VAA720917:VAC720918 VJW720917:VJY720918 VTS720917:VTU720918 WDO720917:WDQ720918 WNK720917:WNM720918 WXG720917:WXI720918 AY786453:BA786454 KU786453:KW786454 UQ786453:US786454 AEM786453:AEO786454 AOI786453:AOK786454 AYE786453:AYG786454 BIA786453:BIC786454 BRW786453:BRY786454 CBS786453:CBU786454 CLO786453:CLQ786454 CVK786453:CVM786454 DFG786453:DFI786454 DPC786453:DPE786454 DYY786453:DZA786454 EIU786453:EIW786454 ESQ786453:ESS786454 FCM786453:FCO786454 FMI786453:FMK786454 FWE786453:FWG786454 GGA786453:GGC786454 GPW786453:GPY786454 GZS786453:GZU786454 HJO786453:HJQ786454 HTK786453:HTM786454 IDG786453:IDI786454 INC786453:INE786454 IWY786453:IXA786454 JGU786453:JGW786454 JQQ786453:JQS786454 KAM786453:KAO786454 KKI786453:KKK786454 KUE786453:KUG786454 LEA786453:LEC786454 LNW786453:LNY786454 LXS786453:LXU786454 MHO786453:MHQ786454 MRK786453:MRM786454 NBG786453:NBI786454 NLC786453:NLE786454 NUY786453:NVA786454 OEU786453:OEW786454 OOQ786453:OOS786454 OYM786453:OYO786454 PII786453:PIK786454 PSE786453:PSG786454 QCA786453:QCC786454 QLW786453:QLY786454 QVS786453:QVU786454 RFO786453:RFQ786454 RPK786453:RPM786454 RZG786453:RZI786454 SJC786453:SJE786454 SSY786453:STA786454 TCU786453:TCW786454 TMQ786453:TMS786454 TWM786453:TWO786454 UGI786453:UGK786454 UQE786453:UQG786454 VAA786453:VAC786454 VJW786453:VJY786454 VTS786453:VTU786454 WDO786453:WDQ786454 WNK786453:WNM786454 WXG786453:WXI786454 AY851989:BA851990 KU851989:KW851990 UQ851989:US851990 AEM851989:AEO851990 AOI851989:AOK851990 AYE851989:AYG851990 BIA851989:BIC851990 BRW851989:BRY851990 CBS851989:CBU851990 CLO851989:CLQ851990 CVK851989:CVM851990 DFG851989:DFI851990 DPC851989:DPE851990 DYY851989:DZA851990 EIU851989:EIW851990 ESQ851989:ESS851990 FCM851989:FCO851990 FMI851989:FMK851990 FWE851989:FWG851990 GGA851989:GGC851990 GPW851989:GPY851990 GZS851989:GZU851990 HJO851989:HJQ851990 HTK851989:HTM851990 IDG851989:IDI851990 INC851989:INE851990 IWY851989:IXA851990 JGU851989:JGW851990 JQQ851989:JQS851990 KAM851989:KAO851990 KKI851989:KKK851990 KUE851989:KUG851990 LEA851989:LEC851990 LNW851989:LNY851990 LXS851989:LXU851990 MHO851989:MHQ851990 MRK851989:MRM851990 NBG851989:NBI851990 NLC851989:NLE851990 NUY851989:NVA851990 OEU851989:OEW851990 OOQ851989:OOS851990 OYM851989:OYO851990 PII851989:PIK851990 PSE851989:PSG851990 QCA851989:QCC851990 QLW851989:QLY851990 QVS851989:QVU851990 RFO851989:RFQ851990 RPK851989:RPM851990 RZG851989:RZI851990 SJC851989:SJE851990 SSY851989:STA851990 TCU851989:TCW851990 TMQ851989:TMS851990 TWM851989:TWO851990 UGI851989:UGK851990 UQE851989:UQG851990 VAA851989:VAC851990 VJW851989:VJY851990 VTS851989:VTU851990 WDO851989:WDQ851990 WNK851989:WNM851990 WXG851989:WXI851990 AY917525:BA917526 KU917525:KW917526 UQ917525:US917526 AEM917525:AEO917526 AOI917525:AOK917526 AYE917525:AYG917526 BIA917525:BIC917526 BRW917525:BRY917526 CBS917525:CBU917526 CLO917525:CLQ917526 CVK917525:CVM917526 DFG917525:DFI917526 DPC917525:DPE917526 DYY917525:DZA917526 EIU917525:EIW917526 ESQ917525:ESS917526 FCM917525:FCO917526 FMI917525:FMK917526 FWE917525:FWG917526 GGA917525:GGC917526 GPW917525:GPY917526 GZS917525:GZU917526 HJO917525:HJQ917526 HTK917525:HTM917526 IDG917525:IDI917526 INC917525:INE917526 IWY917525:IXA917526 JGU917525:JGW917526 JQQ917525:JQS917526 KAM917525:KAO917526 KKI917525:KKK917526 KUE917525:KUG917526 LEA917525:LEC917526 LNW917525:LNY917526 LXS917525:LXU917526 MHO917525:MHQ917526 MRK917525:MRM917526 NBG917525:NBI917526 NLC917525:NLE917526 NUY917525:NVA917526 OEU917525:OEW917526 OOQ917525:OOS917526 OYM917525:OYO917526 PII917525:PIK917526 PSE917525:PSG917526 QCA917525:QCC917526 QLW917525:QLY917526 QVS917525:QVU917526 RFO917525:RFQ917526 RPK917525:RPM917526 RZG917525:RZI917526 SJC917525:SJE917526 SSY917525:STA917526 TCU917525:TCW917526 TMQ917525:TMS917526 TWM917525:TWO917526 UGI917525:UGK917526 UQE917525:UQG917526 VAA917525:VAC917526 VJW917525:VJY917526 VTS917525:VTU917526 WDO917525:WDQ917526 WNK917525:WNM917526 WXG917525:WXI917526 AY983061:BA983062 KU983061:KW983062 UQ983061:US983062 AEM983061:AEO983062 AOI983061:AOK983062 AYE983061:AYG983062 BIA983061:BIC983062 BRW983061:BRY983062 CBS983061:CBU983062 CLO983061:CLQ983062 CVK983061:CVM983062 DFG983061:DFI983062 DPC983061:DPE983062 DYY983061:DZA983062 EIU983061:EIW983062 ESQ983061:ESS983062 FCM983061:FCO983062 FMI983061:FMK983062 FWE983061:FWG983062 GGA983061:GGC983062 GPW983061:GPY983062 GZS983061:GZU983062 HJO983061:HJQ983062 HTK983061:HTM983062 IDG983061:IDI983062 INC983061:INE983062 IWY983061:IXA983062 JGU983061:JGW983062 JQQ983061:JQS983062 KAM983061:KAO983062 KKI983061:KKK983062 KUE983061:KUG983062 LEA983061:LEC983062 LNW983061:LNY983062 LXS983061:LXU983062 MHO983061:MHQ983062 MRK983061:MRM983062 NBG983061:NBI983062 NLC983061:NLE983062 NUY983061:NVA983062 OEU983061:OEW983062 OOQ983061:OOS983062 OYM983061:OYO983062 PII983061:PIK983062 PSE983061:PSG983062 QCA983061:QCC983062 QLW983061:QLY983062 QVS983061:QVU983062 RFO983061:RFQ983062 RPK983061:RPM983062 RZG983061:RZI983062 SJC983061:SJE983062 SSY983061:STA983062 TCU983061:TCW983062 TMQ983061:TMS983062 TWM983061:TWO983062 UGI983061:UGK983062 UQE983061:UQG983062 VAA983061:VAC983062 VJW983061:VJY983062 VTS983061:VTU983062 WDO983061:WDQ983062 WNK983061:WNM983062 WXG983061:WXI983062" xr:uid="{A6213F33-FEFA-491B-A607-A2E0E940A6FE}">
      <formula1>"昭和,平成,令和"</formula1>
    </dataValidation>
    <dataValidation type="list" allowBlank="1" showInputMessage="1" showErrorMessage="1" sqref="CG21:CI22 MC21:ME22 VY21:WA22 AFU21:AFW22 APQ21:APS22 AZM21:AZO22 BJI21:BJK22 BTE21:BTG22 CDA21:CDC22 CMW21:CMY22 CWS21:CWU22 DGO21:DGQ22 DQK21:DQM22 EAG21:EAI22 EKC21:EKE22 ETY21:EUA22 FDU21:FDW22 FNQ21:FNS22 FXM21:FXO22 GHI21:GHK22 GRE21:GRG22 HBA21:HBC22 HKW21:HKY22 HUS21:HUU22 IEO21:IEQ22 IOK21:IOM22 IYG21:IYI22 JIC21:JIE22 JRY21:JSA22 KBU21:KBW22 KLQ21:KLS22 KVM21:KVO22 LFI21:LFK22 LPE21:LPG22 LZA21:LZC22 MIW21:MIY22 MSS21:MSU22 NCO21:NCQ22 NMK21:NMM22 NWG21:NWI22 OGC21:OGE22 OPY21:OQA22 OZU21:OZW22 PJQ21:PJS22 PTM21:PTO22 QDI21:QDK22 QNE21:QNG22 QXA21:QXC22 RGW21:RGY22 RQS21:RQU22 SAO21:SAQ22 SKK21:SKM22 SUG21:SUI22 TEC21:TEE22 TNY21:TOA22 TXU21:TXW22 UHQ21:UHS22 URM21:URO22 VBI21:VBK22 VLE21:VLG22 VVA21:VVC22 WEW21:WEY22 WOS21:WOU22 WYO21:WYQ22 CG65557:CI65558 MC65557:ME65558 VY65557:WA65558 AFU65557:AFW65558 APQ65557:APS65558 AZM65557:AZO65558 BJI65557:BJK65558 BTE65557:BTG65558 CDA65557:CDC65558 CMW65557:CMY65558 CWS65557:CWU65558 DGO65557:DGQ65558 DQK65557:DQM65558 EAG65557:EAI65558 EKC65557:EKE65558 ETY65557:EUA65558 FDU65557:FDW65558 FNQ65557:FNS65558 FXM65557:FXO65558 GHI65557:GHK65558 GRE65557:GRG65558 HBA65557:HBC65558 HKW65557:HKY65558 HUS65557:HUU65558 IEO65557:IEQ65558 IOK65557:IOM65558 IYG65557:IYI65558 JIC65557:JIE65558 JRY65557:JSA65558 KBU65557:KBW65558 KLQ65557:KLS65558 KVM65557:KVO65558 LFI65557:LFK65558 LPE65557:LPG65558 LZA65557:LZC65558 MIW65557:MIY65558 MSS65557:MSU65558 NCO65557:NCQ65558 NMK65557:NMM65558 NWG65557:NWI65558 OGC65557:OGE65558 OPY65557:OQA65558 OZU65557:OZW65558 PJQ65557:PJS65558 PTM65557:PTO65558 QDI65557:QDK65558 QNE65557:QNG65558 QXA65557:QXC65558 RGW65557:RGY65558 RQS65557:RQU65558 SAO65557:SAQ65558 SKK65557:SKM65558 SUG65557:SUI65558 TEC65557:TEE65558 TNY65557:TOA65558 TXU65557:TXW65558 UHQ65557:UHS65558 URM65557:URO65558 VBI65557:VBK65558 VLE65557:VLG65558 VVA65557:VVC65558 WEW65557:WEY65558 WOS65557:WOU65558 WYO65557:WYQ65558 CG131093:CI131094 MC131093:ME131094 VY131093:WA131094 AFU131093:AFW131094 APQ131093:APS131094 AZM131093:AZO131094 BJI131093:BJK131094 BTE131093:BTG131094 CDA131093:CDC131094 CMW131093:CMY131094 CWS131093:CWU131094 DGO131093:DGQ131094 DQK131093:DQM131094 EAG131093:EAI131094 EKC131093:EKE131094 ETY131093:EUA131094 FDU131093:FDW131094 FNQ131093:FNS131094 FXM131093:FXO131094 GHI131093:GHK131094 GRE131093:GRG131094 HBA131093:HBC131094 HKW131093:HKY131094 HUS131093:HUU131094 IEO131093:IEQ131094 IOK131093:IOM131094 IYG131093:IYI131094 JIC131093:JIE131094 JRY131093:JSA131094 KBU131093:KBW131094 KLQ131093:KLS131094 KVM131093:KVO131094 LFI131093:LFK131094 LPE131093:LPG131094 LZA131093:LZC131094 MIW131093:MIY131094 MSS131093:MSU131094 NCO131093:NCQ131094 NMK131093:NMM131094 NWG131093:NWI131094 OGC131093:OGE131094 OPY131093:OQA131094 OZU131093:OZW131094 PJQ131093:PJS131094 PTM131093:PTO131094 QDI131093:QDK131094 QNE131093:QNG131094 QXA131093:QXC131094 RGW131093:RGY131094 RQS131093:RQU131094 SAO131093:SAQ131094 SKK131093:SKM131094 SUG131093:SUI131094 TEC131093:TEE131094 TNY131093:TOA131094 TXU131093:TXW131094 UHQ131093:UHS131094 URM131093:URO131094 VBI131093:VBK131094 VLE131093:VLG131094 VVA131093:VVC131094 WEW131093:WEY131094 WOS131093:WOU131094 WYO131093:WYQ131094 CG196629:CI196630 MC196629:ME196630 VY196629:WA196630 AFU196629:AFW196630 APQ196629:APS196630 AZM196629:AZO196630 BJI196629:BJK196630 BTE196629:BTG196630 CDA196629:CDC196630 CMW196629:CMY196630 CWS196629:CWU196630 DGO196629:DGQ196630 DQK196629:DQM196630 EAG196629:EAI196630 EKC196629:EKE196630 ETY196629:EUA196630 FDU196629:FDW196630 FNQ196629:FNS196630 FXM196629:FXO196630 GHI196629:GHK196630 GRE196629:GRG196630 HBA196629:HBC196630 HKW196629:HKY196630 HUS196629:HUU196630 IEO196629:IEQ196630 IOK196629:IOM196630 IYG196629:IYI196630 JIC196629:JIE196630 JRY196629:JSA196630 KBU196629:KBW196630 KLQ196629:KLS196630 KVM196629:KVO196630 LFI196629:LFK196630 LPE196629:LPG196630 LZA196629:LZC196630 MIW196629:MIY196630 MSS196629:MSU196630 NCO196629:NCQ196630 NMK196629:NMM196630 NWG196629:NWI196630 OGC196629:OGE196630 OPY196629:OQA196630 OZU196629:OZW196630 PJQ196629:PJS196630 PTM196629:PTO196630 QDI196629:QDK196630 QNE196629:QNG196630 QXA196629:QXC196630 RGW196629:RGY196630 RQS196629:RQU196630 SAO196629:SAQ196630 SKK196629:SKM196630 SUG196629:SUI196630 TEC196629:TEE196630 TNY196629:TOA196630 TXU196629:TXW196630 UHQ196629:UHS196630 URM196629:URO196630 VBI196629:VBK196630 VLE196629:VLG196630 VVA196629:VVC196630 WEW196629:WEY196630 WOS196629:WOU196630 WYO196629:WYQ196630 CG262165:CI262166 MC262165:ME262166 VY262165:WA262166 AFU262165:AFW262166 APQ262165:APS262166 AZM262165:AZO262166 BJI262165:BJK262166 BTE262165:BTG262166 CDA262165:CDC262166 CMW262165:CMY262166 CWS262165:CWU262166 DGO262165:DGQ262166 DQK262165:DQM262166 EAG262165:EAI262166 EKC262165:EKE262166 ETY262165:EUA262166 FDU262165:FDW262166 FNQ262165:FNS262166 FXM262165:FXO262166 GHI262165:GHK262166 GRE262165:GRG262166 HBA262165:HBC262166 HKW262165:HKY262166 HUS262165:HUU262166 IEO262165:IEQ262166 IOK262165:IOM262166 IYG262165:IYI262166 JIC262165:JIE262166 JRY262165:JSA262166 KBU262165:KBW262166 KLQ262165:KLS262166 KVM262165:KVO262166 LFI262165:LFK262166 LPE262165:LPG262166 LZA262165:LZC262166 MIW262165:MIY262166 MSS262165:MSU262166 NCO262165:NCQ262166 NMK262165:NMM262166 NWG262165:NWI262166 OGC262165:OGE262166 OPY262165:OQA262166 OZU262165:OZW262166 PJQ262165:PJS262166 PTM262165:PTO262166 QDI262165:QDK262166 QNE262165:QNG262166 QXA262165:QXC262166 RGW262165:RGY262166 RQS262165:RQU262166 SAO262165:SAQ262166 SKK262165:SKM262166 SUG262165:SUI262166 TEC262165:TEE262166 TNY262165:TOA262166 TXU262165:TXW262166 UHQ262165:UHS262166 URM262165:URO262166 VBI262165:VBK262166 VLE262165:VLG262166 VVA262165:VVC262166 WEW262165:WEY262166 WOS262165:WOU262166 WYO262165:WYQ262166 CG327701:CI327702 MC327701:ME327702 VY327701:WA327702 AFU327701:AFW327702 APQ327701:APS327702 AZM327701:AZO327702 BJI327701:BJK327702 BTE327701:BTG327702 CDA327701:CDC327702 CMW327701:CMY327702 CWS327701:CWU327702 DGO327701:DGQ327702 DQK327701:DQM327702 EAG327701:EAI327702 EKC327701:EKE327702 ETY327701:EUA327702 FDU327701:FDW327702 FNQ327701:FNS327702 FXM327701:FXO327702 GHI327701:GHK327702 GRE327701:GRG327702 HBA327701:HBC327702 HKW327701:HKY327702 HUS327701:HUU327702 IEO327701:IEQ327702 IOK327701:IOM327702 IYG327701:IYI327702 JIC327701:JIE327702 JRY327701:JSA327702 KBU327701:KBW327702 KLQ327701:KLS327702 KVM327701:KVO327702 LFI327701:LFK327702 LPE327701:LPG327702 LZA327701:LZC327702 MIW327701:MIY327702 MSS327701:MSU327702 NCO327701:NCQ327702 NMK327701:NMM327702 NWG327701:NWI327702 OGC327701:OGE327702 OPY327701:OQA327702 OZU327701:OZW327702 PJQ327701:PJS327702 PTM327701:PTO327702 QDI327701:QDK327702 QNE327701:QNG327702 QXA327701:QXC327702 RGW327701:RGY327702 RQS327701:RQU327702 SAO327701:SAQ327702 SKK327701:SKM327702 SUG327701:SUI327702 TEC327701:TEE327702 TNY327701:TOA327702 TXU327701:TXW327702 UHQ327701:UHS327702 URM327701:URO327702 VBI327701:VBK327702 VLE327701:VLG327702 VVA327701:VVC327702 WEW327701:WEY327702 WOS327701:WOU327702 WYO327701:WYQ327702 CG393237:CI393238 MC393237:ME393238 VY393237:WA393238 AFU393237:AFW393238 APQ393237:APS393238 AZM393237:AZO393238 BJI393237:BJK393238 BTE393237:BTG393238 CDA393237:CDC393238 CMW393237:CMY393238 CWS393237:CWU393238 DGO393237:DGQ393238 DQK393237:DQM393238 EAG393237:EAI393238 EKC393237:EKE393238 ETY393237:EUA393238 FDU393237:FDW393238 FNQ393237:FNS393238 FXM393237:FXO393238 GHI393237:GHK393238 GRE393237:GRG393238 HBA393237:HBC393238 HKW393237:HKY393238 HUS393237:HUU393238 IEO393237:IEQ393238 IOK393237:IOM393238 IYG393237:IYI393238 JIC393237:JIE393238 JRY393237:JSA393238 KBU393237:KBW393238 KLQ393237:KLS393238 KVM393237:KVO393238 LFI393237:LFK393238 LPE393237:LPG393238 LZA393237:LZC393238 MIW393237:MIY393238 MSS393237:MSU393238 NCO393237:NCQ393238 NMK393237:NMM393238 NWG393237:NWI393238 OGC393237:OGE393238 OPY393237:OQA393238 OZU393237:OZW393238 PJQ393237:PJS393238 PTM393237:PTO393238 QDI393237:QDK393238 QNE393237:QNG393238 QXA393237:QXC393238 RGW393237:RGY393238 RQS393237:RQU393238 SAO393237:SAQ393238 SKK393237:SKM393238 SUG393237:SUI393238 TEC393237:TEE393238 TNY393237:TOA393238 TXU393237:TXW393238 UHQ393237:UHS393238 URM393237:URO393238 VBI393237:VBK393238 VLE393237:VLG393238 VVA393237:VVC393238 WEW393237:WEY393238 WOS393237:WOU393238 WYO393237:WYQ393238 CG458773:CI458774 MC458773:ME458774 VY458773:WA458774 AFU458773:AFW458774 APQ458773:APS458774 AZM458773:AZO458774 BJI458773:BJK458774 BTE458773:BTG458774 CDA458773:CDC458774 CMW458773:CMY458774 CWS458773:CWU458774 DGO458773:DGQ458774 DQK458773:DQM458774 EAG458773:EAI458774 EKC458773:EKE458774 ETY458773:EUA458774 FDU458773:FDW458774 FNQ458773:FNS458774 FXM458773:FXO458774 GHI458773:GHK458774 GRE458773:GRG458774 HBA458773:HBC458774 HKW458773:HKY458774 HUS458773:HUU458774 IEO458773:IEQ458774 IOK458773:IOM458774 IYG458773:IYI458774 JIC458773:JIE458774 JRY458773:JSA458774 KBU458773:KBW458774 KLQ458773:KLS458774 KVM458773:KVO458774 LFI458773:LFK458774 LPE458773:LPG458774 LZA458773:LZC458774 MIW458773:MIY458774 MSS458773:MSU458774 NCO458773:NCQ458774 NMK458773:NMM458774 NWG458773:NWI458774 OGC458773:OGE458774 OPY458773:OQA458774 OZU458773:OZW458774 PJQ458773:PJS458774 PTM458773:PTO458774 QDI458773:QDK458774 QNE458773:QNG458774 QXA458773:QXC458774 RGW458773:RGY458774 RQS458773:RQU458774 SAO458773:SAQ458774 SKK458773:SKM458774 SUG458773:SUI458774 TEC458773:TEE458774 TNY458773:TOA458774 TXU458773:TXW458774 UHQ458773:UHS458774 URM458773:URO458774 VBI458773:VBK458774 VLE458773:VLG458774 VVA458773:VVC458774 WEW458773:WEY458774 WOS458773:WOU458774 WYO458773:WYQ458774 CG524309:CI524310 MC524309:ME524310 VY524309:WA524310 AFU524309:AFW524310 APQ524309:APS524310 AZM524309:AZO524310 BJI524309:BJK524310 BTE524309:BTG524310 CDA524309:CDC524310 CMW524309:CMY524310 CWS524309:CWU524310 DGO524309:DGQ524310 DQK524309:DQM524310 EAG524309:EAI524310 EKC524309:EKE524310 ETY524309:EUA524310 FDU524309:FDW524310 FNQ524309:FNS524310 FXM524309:FXO524310 GHI524309:GHK524310 GRE524309:GRG524310 HBA524309:HBC524310 HKW524309:HKY524310 HUS524309:HUU524310 IEO524309:IEQ524310 IOK524309:IOM524310 IYG524309:IYI524310 JIC524309:JIE524310 JRY524309:JSA524310 KBU524309:KBW524310 KLQ524309:KLS524310 KVM524309:KVO524310 LFI524309:LFK524310 LPE524309:LPG524310 LZA524309:LZC524310 MIW524309:MIY524310 MSS524309:MSU524310 NCO524309:NCQ524310 NMK524309:NMM524310 NWG524309:NWI524310 OGC524309:OGE524310 OPY524309:OQA524310 OZU524309:OZW524310 PJQ524309:PJS524310 PTM524309:PTO524310 QDI524309:QDK524310 QNE524309:QNG524310 QXA524309:QXC524310 RGW524309:RGY524310 RQS524309:RQU524310 SAO524309:SAQ524310 SKK524309:SKM524310 SUG524309:SUI524310 TEC524309:TEE524310 TNY524309:TOA524310 TXU524309:TXW524310 UHQ524309:UHS524310 URM524309:URO524310 VBI524309:VBK524310 VLE524309:VLG524310 VVA524309:VVC524310 WEW524309:WEY524310 WOS524309:WOU524310 WYO524309:WYQ524310 CG589845:CI589846 MC589845:ME589846 VY589845:WA589846 AFU589845:AFW589846 APQ589845:APS589846 AZM589845:AZO589846 BJI589845:BJK589846 BTE589845:BTG589846 CDA589845:CDC589846 CMW589845:CMY589846 CWS589845:CWU589846 DGO589845:DGQ589846 DQK589845:DQM589846 EAG589845:EAI589846 EKC589845:EKE589846 ETY589845:EUA589846 FDU589845:FDW589846 FNQ589845:FNS589846 FXM589845:FXO589846 GHI589845:GHK589846 GRE589845:GRG589846 HBA589845:HBC589846 HKW589845:HKY589846 HUS589845:HUU589846 IEO589845:IEQ589846 IOK589845:IOM589846 IYG589845:IYI589846 JIC589845:JIE589846 JRY589845:JSA589846 KBU589845:KBW589846 KLQ589845:KLS589846 KVM589845:KVO589846 LFI589845:LFK589846 LPE589845:LPG589846 LZA589845:LZC589846 MIW589845:MIY589846 MSS589845:MSU589846 NCO589845:NCQ589846 NMK589845:NMM589846 NWG589845:NWI589846 OGC589845:OGE589846 OPY589845:OQA589846 OZU589845:OZW589846 PJQ589845:PJS589846 PTM589845:PTO589846 QDI589845:QDK589846 QNE589845:QNG589846 QXA589845:QXC589846 RGW589845:RGY589846 RQS589845:RQU589846 SAO589845:SAQ589846 SKK589845:SKM589846 SUG589845:SUI589846 TEC589845:TEE589846 TNY589845:TOA589846 TXU589845:TXW589846 UHQ589845:UHS589846 URM589845:URO589846 VBI589845:VBK589846 VLE589845:VLG589846 VVA589845:VVC589846 WEW589845:WEY589846 WOS589845:WOU589846 WYO589845:WYQ589846 CG655381:CI655382 MC655381:ME655382 VY655381:WA655382 AFU655381:AFW655382 APQ655381:APS655382 AZM655381:AZO655382 BJI655381:BJK655382 BTE655381:BTG655382 CDA655381:CDC655382 CMW655381:CMY655382 CWS655381:CWU655382 DGO655381:DGQ655382 DQK655381:DQM655382 EAG655381:EAI655382 EKC655381:EKE655382 ETY655381:EUA655382 FDU655381:FDW655382 FNQ655381:FNS655382 FXM655381:FXO655382 GHI655381:GHK655382 GRE655381:GRG655382 HBA655381:HBC655382 HKW655381:HKY655382 HUS655381:HUU655382 IEO655381:IEQ655382 IOK655381:IOM655382 IYG655381:IYI655382 JIC655381:JIE655382 JRY655381:JSA655382 KBU655381:KBW655382 KLQ655381:KLS655382 KVM655381:KVO655382 LFI655381:LFK655382 LPE655381:LPG655382 LZA655381:LZC655382 MIW655381:MIY655382 MSS655381:MSU655382 NCO655381:NCQ655382 NMK655381:NMM655382 NWG655381:NWI655382 OGC655381:OGE655382 OPY655381:OQA655382 OZU655381:OZW655382 PJQ655381:PJS655382 PTM655381:PTO655382 QDI655381:QDK655382 QNE655381:QNG655382 QXA655381:QXC655382 RGW655381:RGY655382 RQS655381:RQU655382 SAO655381:SAQ655382 SKK655381:SKM655382 SUG655381:SUI655382 TEC655381:TEE655382 TNY655381:TOA655382 TXU655381:TXW655382 UHQ655381:UHS655382 URM655381:URO655382 VBI655381:VBK655382 VLE655381:VLG655382 VVA655381:VVC655382 WEW655381:WEY655382 WOS655381:WOU655382 WYO655381:WYQ655382 CG720917:CI720918 MC720917:ME720918 VY720917:WA720918 AFU720917:AFW720918 APQ720917:APS720918 AZM720917:AZO720918 BJI720917:BJK720918 BTE720917:BTG720918 CDA720917:CDC720918 CMW720917:CMY720918 CWS720917:CWU720918 DGO720917:DGQ720918 DQK720917:DQM720918 EAG720917:EAI720918 EKC720917:EKE720918 ETY720917:EUA720918 FDU720917:FDW720918 FNQ720917:FNS720918 FXM720917:FXO720918 GHI720917:GHK720918 GRE720917:GRG720918 HBA720917:HBC720918 HKW720917:HKY720918 HUS720917:HUU720918 IEO720917:IEQ720918 IOK720917:IOM720918 IYG720917:IYI720918 JIC720917:JIE720918 JRY720917:JSA720918 KBU720917:KBW720918 KLQ720917:KLS720918 KVM720917:KVO720918 LFI720917:LFK720918 LPE720917:LPG720918 LZA720917:LZC720918 MIW720917:MIY720918 MSS720917:MSU720918 NCO720917:NCQ720918 NMK720917:NMM720918 NWG720917:NWI720918 OGC720917:OGE720918 OPY720917:OQA720918 OZU720917:OZW720918 PJQ720917:PJS720918 PTM720917:PTO720918 QDI720917:QDK720918 QNE720917:QNG720918 QXA720917:QXC720918 RGW720917:RGY720918 RQS720917:RQU720918 SAO720917:SAQ720918 SKK720917:SKM720918 SUG720917:SUI720918 TEC720917:TEE720918 TNY720917:TOA720918 TXU720917:TXW720918 UHQ720917:UHS720918 URM720917:URO720918 VBI720917:VBK720918 VLE720917:VLG720918 VVA720917:VVC720918 WEW720917:WEY720918 WOS720917:WOU720918 WYO720917:WYQ720918 CG786453:CI786454 MC786453:ME786454 VY786453:WA786454 AFU786453:AFW786454 APQ786453:APS786454 AZM786453:AZO786454 BJI786453:BJK786454 BTE786453:BTG786454 CDA786453:CDC786454 CMW786453:CMY786454 CWS786453:CWU786454 DGO786453:DGQ786454 DQK786453:DQM786454 EAG786453:EAI786454 EKC786453:EKE786454 ETY786453:EUA786454 FDU786453:FDW786454 FNQ786453:FNS786454 FXM786453:FXO786454 GHI786453:GHK786454 GRE786453:GRG786454 HBA786453:HBC786454 HKW786453:HKY786454 HUS786453:HUU786454 IEO786453:IEQ786454 IOK786453:IOM786454 IYG786453:IYI786454 JIC786453:JIE786454 JRY786453:JSA786454 KBU786453:KBW786454 KLQ786453:KLS786454 KVM786453:KVO786454 LFI786453:LFK786454 LPE786453:LPG786454 LZA786453:LZC786454 MIW786453:MIY786454 MSS786453:MSU786454 NCO786453:NCQ786454 NMK786453:NMM786454 NWG786453:NWI786454 OGC786453:OGE786454 OPY786453:OQA786454 OZU786453:OZW786454 PJQ786453:PJS786454 PTM786453:PTO786454 QDI786453:QDK786454 QNE786453:QNG786454 QXA786453:QXC786454 RGW786453:RGY786454 RQS786453:RQU786454 SAO786453:SAQ786454 SKK786453:SKM786454 SUG786453:SUI786454 TEC786453:TEE786454 TNY786453:TOA786454 TXU786453:TXW786454 UHQ786453:UHS786454 URM786453:URO786454 VBI786453:VBK786454 VLE786453:VLG786454 VVA786453:VVC786454 WEW786453:WEY786454 WOS786453:WOU786454 WYO786453:WYQ786454 CG851989:CI851990 MC851989:ME851990 VY851989:WA851990 AFU851989:AFW851990 APQ851989:APS851990 AZM851989:AZO851990 BJI851989:BJK851990 BTE851989:BTG851990 CDA851989:CDC851990 CMW851989:CMY851990 CWS851989:CWU851990 DGO851989:DGQ851990 DQK851989:DQM851990 EAG851989:EAI851990 EKC851989:EKE851990 ETY851989:EUA851990 FDU851989:FDW851990 FNQ851989:FNS851990 FXM851989:FXO851990 GHI851989:GHK851990 GRE851989:GRG851990 HBA851989:HBC851990 HKW851989:HKY851990 HUS851989:HUU851990 IEO851989:IEQ851990 IOK851989:IOM851990 IYG851989:IYI851990 JIC851989:JIE851990 JRY851989:JSA851990 KBU851989:KBW851990 KLQ851989:KLS851990 KVM851989:KVO851990 LFI851989:LFK851990 LPE851989:LPG851990 LZA851989:LZC851990 MIW851989:MIY851990 MSS851989:MSU851990 NCO851989:NCQ851990 NMK851989:NMM851990 NWG851989:NWI851990 OGC851989:OGE851990 OPY851989:OQA851990 OZU851989:OZW851990 PJQ851989:PJS851990 PTM851989:PTO851990 QDI851989:QDK851990 QNE851989:QNG851990 QXA851989:QXC851990 RGW851989:RGY851990 RQS851989:RQU851990 SAO851989:SAQ851990 SKK851989:SKM851990 SUG851989:SUI851990 TEC851989:TEE851990 TNY851989:TOA851990 TXU851989:TXW851990 UHQ851989:UHS851990 URM851989:URO851990 VBI851989:VBK851990 VLE851989:VLG851990 VVA851989:VVC851990 WEW851989:WEY851990 WOS851989:WOU851990 WYO851989:WYQ851990 CG917525:CI917526 MC917525:ME917526 VY917525:WA917526 AFU917525:AFW917526 APQ917525:APS917526 AZM917525:AZO917526 BJI917525:BJK917526 BTE917525:BTG917526 CDA917525:CDC917526 CMW917525:CMY917526 CWS917525:CWU917526 DGO917525:DGQ917526 DQK917525:DQM917526 EAG917525:EAI917526 EKC917525:EKE917526 ETY917525:EUA917526 FDU917525:FDW917526 FNQ917525:FNS917526 FXM917525:FXO917526 GHI917525:GHK917526 GRE917525:GRG917526 HBA917525:HBC917526 HKW917525:HKY917526 HUS917525:HUU917526 IEO917525:IEQ917526 IOK917525:IOM917526 IYG917525:IYI917526 JIC917525:JIE917526 JRY917525:JSA917526 KBU917525:KBW917526 KLQ917525:KLS917526 KVM917525:KVO917526 LFI917525:LFK917526 LPE917525:LPG917526 LZA917525:LZC917526 MIW917525:MIY917526 MSS917525:MSU917526 NCO917525:NCQ917526 NMK917525:NMM917526 NWG917525:NWI917526 OGC917525:OGE917526 OPY917525:OQA917526 OZU917525:OZW917526 PJQ917525:PJS917526 PTM917525:PTO917526 QDI917525:QDK917526 QNE917525:QNG917526 QXA917525:QXC917526 RGW917525:RGY917526 RQS917525:RQU917526 SAO917525:SAQ917526 SKK917525:SKM917526 SUG917525:SUI917526 TEC917525:TEE917526 TNY917525:TOA917526 TXU917525:TXW917526 UHQ917525:UHS917526 URM917525:URO917526 VBI917525:VBK917526 VLE917525:VLG917526 VVA917525:VVC917526 WEW917525:WEY917526 WOS917525:WOU917526 WYO917525:WYQ917526 CG983061:CI983062 MC983061:ME983062 VY983061:WA983062 AFU983061:AFW983062 APQ983061:APS983062 AZM983061:AZO983062 BJI983061:BJK983062 BTE983061:BTG983062 CDA983061:CDC983062 CMW983061:CMY983062 CWS983061:CWU983062 DGO983061:DGQ983062 DQK983061:DQM983062 EAG983061:EAI983062 EKC983061:EKE983062 ETY983061:EUA983062 FDU983061:FDW983062 FNQ983061:FNS983062 FXM983061:FXO983062 GHI983061:GHK983062 GRE983061:GRG983062 HBA983061:HBC983062 HKW983061:HKY983062 HUS983061:HUU983062 IEO983061:IEQ983062 IOK983061:IOM983062 IYG983061:IYI983062 JIC983061:JIE983062 JRY983061:JSA983062 KBU983061:KBW983062 KLQ983061:KLS983062 KVM983061:KVO983062 LFI983061:LFK983062 LPE983061:LPG983062 LZA983061:LZC983062 MIW983061:MIY983062 MSS983061:MSU983062 NCO983061:NCQ983062 NMK983061:NMM983062 NWG983061:NWI983062 OGC983061:OGE983062 OPY983061:OQA983062 OZU983061:OZW983062 PJQ983061:PJS983062 PTM983061:PTO983062 QDI983061:QDK983062 QNE983061:QNG983062 QXA983061:QXC983062 RGW983061:RGY983062 RQS983061:RQU983062 SAO983061:SAQ983062 SKK983061:SKM983062 SUG983061:SUI983062 TEC983061:TEE983062 TNY983061:TOA983062 TXU983061:TXW983062 UHQ983061:UHS983062 URM983061:URO983062 VBI983061:VBK983062 VLE983061:VLG983062 VVA983061:VVC983062 WEW983061:WEY983062 WOS983061:WOU983062 WYO983061:WYQ983062" xr:uid="{07FE859F-AD47-4A83-BF43-EEE58327E3B0}">
      <formula1>"卒業,中退"</formula1>
    </dataValidation>
  </dataValidations>
  <printOptions horizontalCentered="1" verticalCentered="1"/>
  <pageMargins left="0.43307086614173229" right="3.937007874015748E-2" top="0.35433070866141736" bottom="0.35433070866141736" header="0" footer="0"/>
  <pageSetup paperSize="8" scale="110" fitToHeight="0"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6</xdr:col>
                    <xdr:colOff>19050</xdr:colOff>
                    <xdr:row>43</xdr:row>
                    <xdr:rowOff>133350</xdr:rowOff>
                  </from>
                  <to>
                    <xdr:col>10</xdr:col>
                    <xdr:colOff>19050</xdr:colOff>
                    <xdr:row>44</xdr:row>
                    <xdr:rowOff>95250</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from>
                    <xdr:col>10</xdr:col>
                    <xdr:colOff>28575</xdr:colOff>
                    <xdr:row>43</xdr:row>
                    <xdr:rowOff>133350</xdr:rowOff>
                  </from>
                  <to>
                    <xdr:col>14</xdr:col>
                    <xdr:colOff>28575</xdr:colOff>
                    <xdr:row>44</xdr:row>
                    <xdr:rowOff>95250</xdr:rowOff>
                  </to>
                </anchor>
              </controlPr>
            </control>
          </mc:Choice>
        </mc:AlternateContent>
        <mc:AlternateContent xmlns:mc="http://schemas.openxmlformats.org/markup-compatibility/2006">
          <mc:Choice Requires="x14">
            <control shapeId="80899" r:id="rId6" name="Check Box 3">
              <controlPr defaultSize="0" autoFill="0" autoLine="0" autoPict="0">
                <anchor moveWithCells="1">
                  <from>
                    <xdr:col>14</xdr:col>
                    <xdr:colOff>38100</xdr:colOff>
                    <xdr:row>43</xdr:row>
                    <xdr:rowOff>133350</xdr:rowOff>
                  </from>
                  <to>
                    <xdr:col>18</xdr:col>
                    <xdr:colOff>38100</xdr:colOff>
                    <xdr:row>44</xdr:row>
                    <xdr:rowOff>95250</xdr:rowOff>
                  </to>
                </anchor>
              </controlPr>
            </control>
          </mc:Choice>
        </mc:AlternateContent>
        <mc:AlternateContent xmlns:mc="http://schemas.openxmlformats.org/markup-compatibility/2006">
          <mc:Choice Requires="x14">
            <control shapeId="80900" r:id="rId7" name="Check Box 4">
              <controlPr defaultSize="0" autoFill="0" autoLine="0" autoPict="0">
                <anchor moveWithCells="1">
                  <from>
                    <xdr:col>18</xdr:col>
                    <xdr:colOff>38100</xdr:colOff>
                    <xdr:row>43</xdr:row>
                    <xdr:rowOff>133350</xdr:rowOff>
                  </from>
                  <to>
                    <xdr:col>22</xdr:col>
                    <xdr:colOff>38100</xdr:colOff>
                    <xdr:row>44</xdr:row>
                    <xdr:rowOff>95250</xdr:rowOff>
                  </to>
                </anchor>
              </controlPr>
            </control>
          </mc:Choice>
        </mc:AlternateContent>
        <mc:AlternateContent xmlns:mc="http://schemas.openxmlformats.org/markup-compatibility/2006">
          <mc:Choice Requires="x14">
            <control shapeId="80901" r:id="rId8" name="Check Box 5">
              <controlPr defaultSize="0" autoFill="0" autoLine="0" autoPict="0">
                <anchor moveWithCells="1">
                  <from>
                    <xdr:col>22</xdr:col>
                    <xdr:colOff>47625</xdr:colOff>
                    <xdr:row>43</xdr:row>
                    <xdr:rowOff>133350</xdr:rowOff>
                  </from>
                  <to>
                    <xdr:col>26</xdr:col>
                    <xdr:colOff>47625</xdr:colOff>
                    <xdr:row>44</xdr:row>
                    <xdr:rowOff>95250</xdr:rowOff>
                  </to>
                </anchor>
              </controlPr>
            </control>
          </mc:Choice>
        </mc:AlternateContent>
        <mc:AlternateContent xmlns:mc="http://schemas.openxmlformats.org/markup-compatibility/2006">
          <mc:Choice Requires="x14">
            <control shapeId="80902" r:id="rId9" name="Check Box 6">
              <controlPr defaultSize="0" autoFill="0" autoLine="0" autoPict="0">
                <anchor moveWithCells="1">
                  <from>
                    <xdr:col>26</xdr:col>
                    <xdr:colOff>66675</xdr:colOff>
                    <xdr:row>43</xdr:row>
                    <xdr:rowOff>133350</xdr:rowOff>
                  </from>
                  <to>
                    <xdr:col>30</xdr:col>
                    <xdr:colOff>66675</xdr:colOff>
                    <xdr:row>44</xdr:row>
                    <xdr:rowOff>95250</xdr:rowOff>
                  </to>
                </anchor>
              </controlPr>
            </control>
          </mc:Choice>
        </mc:AlternateContent>
        <mc:AlternateContent xmlns:mc="http://schemas.openxmlformats.org/markup-compatibility/2006">
          <mc:Choice Requires="x14">
            <control shapeId="80903" r:id="rId10" name="Check Box 7">
              <controlPr defaultSize="0" autoFill="0" autoLine="0" autoPict="0">
                <anchor moveWithCells="1">
                  <from>
                    <xdr:col>30</xdr:col>
                    <xdr:colOff>85725</xdr:colOff>
                    <xdr:row>43</xdr:row>
                    <xdr:rowOff>123825</xdr:rowOff>
                  </from>
                  <to>
                    <xdr:col>35</xdr:col>
                    <xdr:colOff>123825</xdr:colOff>
                    <xdr:row>44</xdr:row>
                    <xdr:rowOff>95250</xdr:rowOff>
                  </to>
                </anchor>
              </controlPr>
            </control>
          </mc:Choice>
        </mc:AlternateContent>
        <mc:AlternateContent xmlns:mc="http://schemas.openxmlformats.org/markup-compatibility/2006">
          <mc:Choice Requires="x14">
            <control shapeId="80904" r:id="rId11" name="Check Box 8">
              <controlPr defaultSize="0" autoFill="0" autoLine="0" autoPict="0">
                <anchor moveWithCells="1">
                  <from>
                    <xdr:col>6</xdr:col>
                    <xdr:colOff>19050</xdr:colOff>
                    <xdr:row>45</xdr:row>
                    <xdr:rowOff>28575</xdr:rowOff>
                  </from>
                  <to>
                    <xdr:col>14</xdr:col>
                    <xdr:colOff>57150</xdr:colOff>
                    <xdr:row>46</xdr:row>
                    <xdr:rowOff>85725</xdr:rowOff>
                  </to>
                </anchor>
              </controlPr>
            </control>
          </mc:Choice>
        </mc:AlternateContent>
        <mc:AlternateContent xmlns:mc="http://schemas.openxmlformats.org/markup-compatibility/2006">
          <mc:Choice Requires="x14">
            <control shapeId="80905" r:id="rId12" name="Check Box 9">
              <controlPr defaultSize="0" autoFill="0" autoLine="0" autoPict="0">
                <anchor moveWithCells="1">
                  <from>
                    <xdr:col>14</xdr:col>
                    <xdr:colOff>38100</xdr:colOff>
                    <xdr:row>45</xdr:row>
                    <xdr:rowOff>28575</xdr:rowOff>
                  </from>
                  <to>
                    <xdr:col>18</xdr:col>
                    <xdr:colOff>38100</xdr:colOff>
                    <xdr:row>46</xdr:row>
                    <xdr:rowOff>76200</xdr:rowOff>
                  </to>
                </anchor>
              </controlPr>
            </control>
          </mc:Choice>
        </mc:AlternateContent>
        <mc:AlternateContent xmlns:mc="http://schemas.openxmlformats.org/markup-compatibility/2006">
          <mc:Choice Requires="x14">
            <control shapeId="80906" r:id="rId13" name="Check Box 10">
              <controlPr defaultSize="0" autoFill="0" autoLine="0" autoPict="0">
                <anchor moveWithCells="1">
                  <from>
                    <xdr:col>18</xdr:col>
                    <xdr:colOff>38100</xdr:colOff>
                    <xdr:row>45</xdr:row>
                    <xdr:rowOff>19050</xdr:rowOff>
                  </from>
                  <to>
                    <xdr:col>23</xdr:col>
                    <xdr:colOff>38100</xdr:colOff>
                    <xdr:row>46</xdr:row>
                    <xdr:rowOff>76200</xdr:rowOff>
                  </to>
                </anchor>
              </controlPr>
            </control>
          </mc:Choice>
        </mc:AlternateContent>
        <mc:AlternateContent xmlns:mc="http://schemas.openxmlformats.org/markup-compatibility/2006">
          <mc:Choice Requires="x14">
            <control shapeId="80907" r:id="rId14" name="Check Box 11">
              <controlPr defaultSize="0" autoFill="0" autoLine="0" autoPict="0">
                <anchor moveWithCells="1">
                  <from>
                    <xdr:col>23</xdr:col>
                    <xdr:colOff>47625</xdr:colOff>
                    <xdr:row>45</xdr:row>
                    <xdr:rowOff>19050</xdr:rowOff>
                  </from>
                  <to>
                    <xdr:col>28</xdr:col>
                    <xdr:colOff>47625</xdr:colOff>
                    <xdr:row>46</xdr:row>
                    <xdr:rowOff>76200</xdr:rowOff>
                  </to>
                </anchor>
              </controlPr>
            </control>
          </mc:Choice>
        </mc:AlternateContent>
        <mc:AlternateContent xmlns:mc="http://schemas.openxmlformats.org/markup-compatibility/2006">
          <mc:Choice Requires="x14">
            <control shapeId="80908" r:id="rId15" name="Check Box 12">
              <controlPr defaultSize="0" autoFill="0" autoLine="0" autoPict="0">
                <anchor moveWithCells="1">
                  <from>
                    <xdr:col>28</xdr:col>
                    <xdr:colOff>66675</xdr:colOff>
                    <xdr:row>45</xdr:row>
                    <xdr:rowOff>19050</xdr:rowOff>
                  </from>
                  <to>
                    <xdr:col>33</xdr:col>
                    <xdr:colOff>66675</xdr:colOff>
                    <xdr:row>46</xdr:row>
                    <xdr:rowOff>76200</xdr:rowOff>
                  </to>
                </anchor>
              </controlPr>
            </control>
          </mc:Choice>
        </mc:AlternateContent>
        <mc:AlternateContent xmlns:mc="http://schemas.openxmlformats.org/markup-compatibility/2006">
          <mc:Choice Requires="x14">
            <control shapeId="80909" r:id="rId16" name="Check Box 13">
              <controlPr defaultSize="0" autoFill="0" autoLine="0" autoPict="0">
                <anchor moveWithCells="1">
                  <from>
                    <xdr:col>33</xdr:col>
                    <xdr:colOff>9525</xdr:colOff>
                    <xdr:row>45</xdr:row>
                    <xdr:rowOff>19050</xdr:rowOff>
                  </from>
                  <to>
                    <xdr:col>38</xdr:col>
                    <xdr:colOff>9525</xdr:colOff>
                    <xdr:row>46</xdr:row>
                    <xdr:rowOff>76200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4B0A8-F5FE-448B-BE41-6CAA34BB329A}">
  <sheetPr>
    <tabColor indexed="42"/>
  </sheetPr>
  <dimension ref="A1:BA21"/>
  <sheetViews>
    <sheetView showZeros="0" topLeftCell="A10" zoomScaleNormal="100" zoomScaleSheetLayoutView="100" workbookViewId="0">
      <selection activeCell="F20" sqref="F20:N20"/>
    </sheetView>
  </sheetViews>
  <sheetFormatPr defaultColWidth="2.25" defaultRowHeight="13.5" x14ac:dyDescent="0.15"/>
  <cols>
    <col min="1" max="1" width="2.25" style="196" customWidth="1"/>
    <col min="2" max="2" width="12.5" style="196" customWidth="1"/>
    <col min="3" max="257" width="2.25" style="196"/>
    <col min="258" max="258" width="12.5" style="196" customWidth="1"/>
    <col min="259" max="513" width="2.25" style="196"/>
    <col min="514" max="514" width="12.5" style="196" customWidth="1"/>
    <col min="515" max="769" width="2.25" style="196"/>
    <col min="770" max="770" width="12.5" style="196" customWidth="1"/>
    <col min="771" max="1025" width="2.25" style="196"/>
    <col min="1026" max="1026" width="12.5" style="196" customWidth="1"/>
    <col min="1027" max="1281" width="2.25" style="196"/>
    <col min="1282" max="1282" width="12.5" style="196" customWidth="1"/>
    <col min="1283" max="1537" width="2.25" style="196"/>
    <col min="1538" max="1538" width="12.5" style="196" customWidth="1"/>
    <col min="1539" max="1793" width="2.25" style="196"/>
    <col min="1794" max="1794" width="12.5" style="196" customWidth="1"/>
    <col min="1795" max="2049" width="2.25" style="196"/>
    <col min="2050" max="2050" width="12.5" style="196" customWidth="1"/>
    <col min="2051" max="2305" width="2.25" style="196"/>
    <col min="2306" max="2306" width="12.5" style="196" customWidth="1"/>
    <col min="2307" max="2561" width="2.25" style="196"/>
    <col min="2562" max="2562" width="12.5" style="196" customWidth="1"/>
    <col min="2563" max="2817" width="2.25" style="196"/>
    <col min="2818" max="2818" width="12.5" style="196" customWidth="1"/>
    <col min="2819" max="3073" width="2.25" style="196"/>
    <col min="3074" max="3074" width="12.5" style="196" customWidth="1"/>
    <col min="3075" max="3329" width="2.25" style="196"/>
    <col min="3330" max="3330" width="12.5" style="196" customWidth="1"/>
    <col min="3331" max="3585" width="2.25" style="196"/>
    <col min="3586" max="3586" width="12.5" style="196" customWidth="1"/>
    <col min="3587" max="3841" width="2.25" style="196"/>
    <col min="3842" max="3842" width="12.5" style="196" customWidth="1"/>
    <col min="3843" max="4097" width="2.25" style="196"/>
    <col min="4098" max="4098" width="12.5" style="196" customWidth="1"/>
    <col min="4099" max="4353" width="2.25" style="196"/>
    <col min="4354" max="4354" width="12.5" style="196" customWidth="1"/>
    <col min="4355" max="4609" width="2.25" style="196"/>
    <col min="4610" max="4610" width="12.5" style="196" customWidth="1"/>
    <col min="4611" max="4865" width="2.25" style="196"/>
    <col min="4866" max="4866" width="12.5" style="196" customWidth="1"/>
    <col min="4867" max="5121" width="2.25" style="196"/>
    <col min="5122" max="5122" width="12.5" style="196" customWidth="1"/>
    <col min="5123" max="5377" width="2.25" style="196"/>
    <col min="5378" max="5378" width="12.5" style="196" customWidth="1"/>
    <col min="5379" max="5633" width="2.25" style="196"/>
    <col min="5634" max="5634" width="12.5" style="196" customWidth="1"/>
    <col min="5635" max="5889" width="2.25" style="196"/>
    <col min="5890" max="5890" width="12.5" style="196" customWidth="1"/>
    <col min="5891" max="6145" width="2.25" style="196"/>
    <col min="6146" max="6146" width="12.5" style="196" customWidth="1"/>
    <col min="6147" max="6401" width="2.25" style="196"/>
    <col min="6402" max="6402" width="12.5" style="196" customWidth="1"/>
    <col min="6403" max="6657" width="2.25" style="196"/>
    <col min="6658" max="6658" width="12.5" style="196" customWidth="1"/>
    <col min="6659" max="6913" width="2.25" style="196"/>
    <col min="6914" max="6914" width="12.5" style="196" customWidth="1"/>
    <col min="6915" max="7169" width="2.25" style="196"/>
    <col min="7170" max="7170" width="12.5" style="196" customWidth="1"/>
    <col min="7171" max="7425" width="2.25" style="196"/>
    <col min="7426" max="7426" width="12.5" style="196" customWidth="1"/>
    <col min="7427" max="7681" width="2.25" style="196"/>
    <col min="7682" max="7682" width="12.5" style="196" customWidth="1"/>
    <col min="7683" max="7937" width="2.25" style="196"/>
    <col min="7938" max="7938" width="12.5" style="196" customWidth="1"/>
    <col min="7939" max="8193" width="2.25" style="196"/>
    <col min="8194" max="8194" width="12.5" style="196" customWidth="1"/>
    <col min="8195" max="8449" width="2.25" style="196"/>
    <col min="8450" max="8450" width="12.5" style="196" customWidth="1"/>
    <col min="8451" max="8705" width="2.25" style="196"/>
    <col min="8706" max="8706" width="12.5" style="196" customWidth="1"/>
    <col min="8707" max="8961" width="2.25" style="196"/>
    <col min="8962" max="8962" width="12.5" style="196" customWidth="1"/>
    <col min="8963" max="9217" width="2.25" style="196"/>
    <col min="9218" max="9218" width="12.5" style="196" customWidth="1"/>
    <col min="9219" max="9473" width="2.25" style="196"/>
    <col min="9474" max="9474" width="12.5" style="196" customWidth="1"/>
    <col min="9475" max="9729" width="2.25" style="196"/>
    <col min="9730" max="9730" width="12.5" style="196" customWidth="1"/>
    <col min="9731" max="9985" width="2.25" style="196"/>
    <col min="9986" max="9986" width="12.5" style="196" customWidth="1"/>
    <col min="9987" max="10241" width="2.25" style="196"/>
    <col min="10242" max="10242" width="12.5" style="196" customWidth="1"/>
    <col min="10243" max="10497" width="2.25" style="196"/>
    <col min="10498" max="10498" width="12.5" style="196" customWidth="1"/>
    <col min="10499" max="10753" width="2.25" style="196"/>
    <col min="10754" max="10754" width="12.5" style="196" customWidth="1"/>
    <col min="10755" max="11009" width="2.25" style="196"/>
    <col min="11010" max="11010" width="12.5" style="196" customWidth="1"/>
    <col min="11011" max="11265" width="2.25" style="196"/>
    <col min="11266" max="11266" width="12.5" style="196" customWidth="1"/>
    <col min="11267" max="11521" width="2.25" style="196"/>
    <col min="11522" max="11522" width="12.5" style="196" customWidth="1"/>
    <col min="11523" max="11777" width="2.25" style="196"/>
    <col min="11778" max="11778" width="12.5" style="196" customWidth="1"/>
    <col min="11779" max="12033" width="2.25" style="196"/>
    <col min="12034" max="12034" width="12.5" style="196" customWidth="1"/>
    <col min="12035" max="12289" width="2.25" style="196"/>
    <col min="12290" max="12290" width="12.5" style="196" customWidth="1"/>
    <col min="12291" max="12545" width="2.25" style="196"/>
    <col min="12546" max="12546" width="12.5" style="196" customWidth="1"/>
    <col min="12547" max="12801" width="2.25" style="196"/>
    <col min="12802" max="12802" width="12.5" style="196" customWidth="1"/>
    <col min="12803" max="13057" width="2.25" style="196"/>
    <col min="13058" max="13058" width="12.5" style="196" customWidth="1"/>
    <col min="13059" max="13313" width="2.25" style="196"/>
    <col min="13314" max="13314" width="12.5" style="196" customWidth="1"/>
    <col min="13315" max="13569" width="2.25" style="196"/>
    <col min="13570" max="13570" width="12.5" style="196" customWidth="1"/>
    <col min="13571" max="13825" width="2.25" style="196"/>
    <col min="13826" max="13826" width="12.5" style="196" customWidth="1"/>
    <col min="13827" max="14081" width="2.25" style="196"/>
    <col min="14082" max="14082" width="12.5" style="196" customWidth="1"/>
    <col min="14083" max="14337" width="2.25" style="196"/>
    <col min="14338" max="14338" width="12.5" style="196" customWidth="1"/>
    <col min="14339" max="14593" width="2.25" style="196"/>
    <col min="14594" max="14594" width="12.5" style="196" customWidth="1"/>
    <col min="14595" max="14849" width="2.25" style="196"/>
    <col min="14850" max="14850" width="12.5" style="196" customWidth="1"/>
    <col min="14851" max="15105" width="2.25" style="196"/>
    <col min="15106" max="15106" width="12.5" style="196" customWidth="1"/>
    <col min="15107" max="15361" width="2.25" style="196"/>
    <col min="15362" max="15362" width="12.5" style="196" customWidth="1"/>
    <col min="15363" max="15617" width="2.25" style="196"/>
    <col min="15618" max="15618" width="12.5" style="196" customWidth="1"/>
    <col min="15619" max="15873" width="2.25" style="196"/>
    <col min="15874" max="15874" width="12.5" style="196" customWidth="1"/>
    <col min="15875" max="16129" width="2.25" style="196"/>
    <col min="16130" max="16130" width="12.5" style="196" customWidth="1"/>
    <col min="16131" max="16384" width="2.25" style="196"/>
  </cols>
  <sheetData>
    <row r="1" spans="1:53" x14ac:dyDescent="0.15">
      <c r="A1" s="14" t="s">
        <v>1227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row>
    <row r="2" spans="1:53" ht="37.5" customHeight="1" x14ac:dyDescent="0.15">
      <c r="A2" s="280"/>
      <c r="B2" s="1269" t="s">
        <v>1228</v>
      </c>
      <c r="C2" s="1269"/>
      <c r="D2" s="1269"/>
      <c r="E2" s="1269"/>
      <c r="F2" s="1269"/>
      <c r="G2" s="1269"/>
      <c r="H2" s="1269"/>
      <c r="I2" s="1269"/>
      <c r="J2" s="1269"/>
      <c r="K2" s="1269"/>
      <c r="L2" s="1269"/>
      <c r="M2" s="1269"/>
      <c r="N2" s="1269"/>
      <c r="O2" s="1269"/>
      <c r="P2" s="1269"/>
      <c r="Q2" s="1269"/>
      <c r="R2" s="1269"/>
      <c r="S2" s="1269"/>
      <c r="T2" s="1269"/>
      <c r="U2" s="1269"/>
      <c r="V2" s="1269"/>
      <c r="W2" s="1269"/>
      <c r="X2" s="1269"/>
      <c r="Y2" s="1269"/>
      <c r="Z2" s="1269"/>
      <c r="AA2" s="1269"/>
      <c r="AB2" s="1269"/>
      <c r="AC2" s="1269"/>
      <c r="AD2" s="1269"/>
      <c r="AE2" s="1269"/>
      <c r="AF2" s="1269"/>
      <c r="AG2" s="1269"/>
      <c r="AH2" s="1269"/>
      <c r="AI2" s="1269"/>
      <c r="AJ2" s="1269"/>
      <c r="AK2" s="1269"/>
      <c r="AL2" s="1269"/>
      <c r="AM2" s="1269"/>
      <c r="AN2" s="1269"/>
      <c r="AO2" s="1269"/>
      <c r="AP2" s="1269"/>
      <c r="AQ2" s="1269"/>
      <c r="AR2" s="1269"/>
      <c r="AS2" s="1269"/>
      <c r="AT2" s="1269"/>
      <c r="AU2" s="1269"/>
      <c r="AV2" s="1269"/>
      <c r="AW2" s="1269"/>
      <c r="AX2" s="1269"/>
      <c r="AY2" s="1269"/>
      <c r="AZ2" s="1269"/>
      <c r="BA2" s="281"/>
    </row>
    <row r="3" spans="1:53" ht="26.25" customHeight="1" x14ac:dyDescent="0.15">
      <c r="A3" s="282"/>
      <c r="B3" s="283" t="s">
        <v>1135</v>
      </c>
      <c r="C3" s="1270"/>
      <c r="D3" s="1270"/>
      <c r="E3" s="1270"/>
      <c r="F3" s="1270"/>
      <c r="G3" s="1270"/>
      <c r="H3" s="1270"/>
      <c r="I3" s="1270"/>
      <c r="J3" s="1270"/>
      <c r="K3" s="1270"/>
      <c r="L3" s="1270"/>
      <c r="M3" s="1270"/>
      <c r="N3" s="1270"/>
      <c r="O3" s="1270"/>
      <c r="P3" s="1270"/>
      <c r="Q3" s="1270"/>
      <c r="R3" s="1270"/>
      <c r="S3" s="1270"/>
      <c r="T3" s="1270"/>
      <c r="U3" s="1270"/>
      <c r="V3" s="1270"/>
      <c r="W3" s="1270"/>
      <c r="X3" s="1270"/>
      <c r="Y3" s="1270"/>
      <c r="Z3" s="1270"/>
      <c r="AA3" s="1270"/>
      <c r="AB3" s="1270"/>
      <c r="AC3" s="1270"/>
      <c r="AD3" s="1270"/>
      <c r="AE3" s="1270"/>
      <c r="AF3" s="1270"/>
      <c r="AG3" s="1270"/>
      <c r="AH3" s="1270"/>
      <c r="AI3" s="1270"/>
      <c r="AJ3" s="1270"/>
      <c r="AK3" s="1270"/>
      <c r="AL3" s="1270"/>
      <c r="AM3" s="1270"/>
      <c r="AN3" s="1271"/>
      <c r="AO3" s="1272" t="s">
        <v>1229</v>
      </c>
      <c r="AP3" s="1273"/>
      <c r="AQ3" s="1273"/>
      <c r="AR3" s="1273"/>
      <c r="AS3" s="1273"/>
      <c r="AT3" s="1273"/>
      <c r="AU3" s="1273"/>
      <c r="AV3" s="1273"/>
      <c r="AW3" s="1273"/>
      <c r="AX3" s="1273"/>
      <c r="AY3" s="1273"/>
      <c r="AZ3" s="1273"/>
      <c r="BA3" s="284"/>
    </row>
    <row r="4" spans="1:53" ht="26.25" customHeight="1" x14ac:dyDescent="0.15">
      <c r="A4" s="282"/>
      <c r="B4" s="1275" t="s">
        <v>1139</v>
      </c>
      <c r="C4" s="1276" t="str">
        <f>'01.入会申込書'!M74</f>
        <v>　</v>
      </c>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c r="AE4" s="1277"/>
      <c r="AF4" s="1277"/>
      <c r="AG4" s="1277"/>
      <c r="AH4" s="1277"/>
      <c r="AI4" s="1277"/>
      <c r="AJ4" s="1277"/>
      <c r="AK4" s="1277"/>
      <c r="AL4" s="1277"/>
      <c r="AM4" s="1277"/>
      <c r="AN4" s="1278"/>
      <c r="AO4" s="1273"/>
      <c r="AP4" s="1273"/>
      <c r="AQ4" s="1273"/>
      <c r="AR4" s="1273"/>
      <c r="AS4" s="1273"/>
      <c r="AT4" s="1273"/>
      <c r="AU4" s="1273"/>
      <c r="AV4" s="1273"/>
      <c r="AW4" s="1273"/>
      <c r="AX4" s="1273"/>
      <c r="AY4" s="1273"/>
      <c r="AZ4" s="1273"/>
      <c r="BA4" s="284"/>
    </row>
    <row r="5" spans="1:53" ht="26.25" customHeight="1" x14ac:dyDescent="0.15">
      <c r="A5" s="282"/>
      <c r="B5" s="1275"/>
      <c r="C5" s="14"/>
      <c r="D5" s="14"/>
      <c r="E5" s="14"/>
      <c r="F5" s="14"/>
      <c r="G5" s="14"/>
      <c r="H5" s="14"/>
      <c r="I5" s="14"/>
      <c r="J5" s="14"/>
      <c r="K5" s="14"/>
      <c r="L5" s="14"/>
      <c r="M5" s="14"/>
      <c r="N5" s="14"/>
      <c r="O5" s="14"/>
      <c r="P5" s="14"/>
      <c r="Q5" s="14"/>
      <c r="R5" s="14"/>
      <c r="S5" s="14"/>
      <c r="T5" s="14"/>
      <c r="U5" s="14"/>
      <c r="V5" s="14"/>
      <c r="W5" s="14"/>
      <c r="X5" s="14"/>
      <c r="Y5" s="14"/>
      <c r="Z5" s="14" t="s">
        <v>1230</v>
      </c>
      <c r="AA5" s="14"/>
      <c r="AB5" s="812" t="str">
        <f>'01.入会申込書'!AG71</f>
        <v/>
      </c>
      <c r="AC5" s="812"/>
      <c r="AD5" s="812"/>
      <c r="AE5" s="812"/>
      <c r="AF5" s="14" t="s">
        <v>1112</v>
      </c>
      <c r="AG5" s="812" t="str">
        <f>'01.入会申込書'!AM71</f>
        <v/>
      </c>
      <c r="AH5" s="812"/>
      <c r="AI5" s="812"/>
      <c r="AJ5" s="14" t="s">
        <v>1123</v>
      </c>
      <c r="AK5" s="812" t="str">
        <f>'01.入会申込書'!AS71</f>
        <v/>
      </c>
      <c r="AL5" s="812"/>
      <c r="AM5" s="812"/>
      <c r="AN5" s="812"/>
      <c r="AO5" s="1273"/>
      <c r="AP5" s="1273"/>
      <c r="AQ5" s="1273"/>
      <c r="AR5" s="1273"/>
      <c r="AS5" s="1273"/>
      <c r="AT5" s="1273"/>
      <c r="AU5" s="1273"/>
      <c r="AV5" s="1273"/>
      <c r="AW5" s="1273"/>
      <c r="AX5" s="1273"/>
      <c r="AY5" s="1273"/>
      <c r="AZ5" s="1273"/>
      <c r="BA5" s="284"/>
    </row>
    <row r="6" spans="1:53" ht="26.25" customHeight="1" x14ac:dyDescent="0.15">
      <c r="A6" s="282"/>
      <c r="B6" s="285" t="s">
        <v>1231</v>
      </c>
      <c r="C6" s="1279" t="str">
        <f>'01.入会申込書'!M70</f>
        <v/>
      </c>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t="str">
        <f>'01.入会申込書'!AF68</f>
        <v/>
      </c>
      <c r="AD6" s="1280"/>
      <c r="AE6" s="1280" t="str">
        <f>'01.入会申込書'!AJ68</f>
        <v/>
      </c>
      <c r="AF6" s="1280"/>
      <c r="AG6" s="287" t="s">
        <v>1108</v>
      </c>
      <c r="AH6" s="1280" t="str">
        <f>'01.入会申込書'!AP68</f>
        <v/>
      </c>
      <c r="AI6" s="1280"/>
      <c r="AJ6" s="287" t="s">
        <v>1127</v>
      </c>
      <c r="AK6" s="1280" t="str">
        <f>'01.入会申込書'!AT68</f>
        <v/>
      </c>
      <c r="AL6" s="1280"/>
      <c r="AM6" s="287" t="s">
        <v>1232</v>
      </c>
      <c r="AN6" s="288"/>
      <c r="AO6" s="1273"/>
      <c r="AP6" s="1273"/>
      <c r="AQ6" s="1273"/>
      <c r="AR6" s="1273"/>
      <c r="AS6" s="1273"/>
      <c r="AT6" s="1273"/>
      <c r="AU6" s="1273"/>
      <c r="AV6" s="1273"/>
      <c r="AW6" s="1273"/>
      <c r="AX6" s="1273"/>
      <c r="AY6" s="1273"/>
      <c r="AZ6" s="1273"/>
      <c r="BA6" s="284"/>
    </row>
    <row r="7" spans="1:53" ht="26.25" customHeight="1" x14ac:dyDescent="0.15">
      <c r="A7" s="282"/>
      <c r="B7" s="286" t="s">
        <v>1233</v>
      </c>
      <c r="C7" s="287"/>
      <c r="D7" s="287"/>
      <c r="E7" s="287"/>
      <c r="F7" s="287"/>
      <c r="G7" s="287"/>
      <c r="H7" s="287"/>
      <c r="I7" s="287"/>
      <c r="J7" s="287"/>
      <c r="K7" s="287"/>
      <c r="L7" s="287" t="s">
        <v>1234</v>
      </c>
      <c r="M7" s="287"/>
      <c r="N7" s="287"/>
      <c r="O7" s="287"/>
      <c r="P7" s="1283" t="str">
        <f>'01.入会申込書'!N76</f>
        <v/>
      </c>
      <c r="Q7" s="1283"/>
      <c r="R7" s="1283"/>
      <c r="S7" s="1283"/>
      <c r="T7" s="1283"/>
      <c r="U7" s="1283"/>
      <c r="V7" s="1283"/>
      <c r="W7" s="1283"/>
      <c r="X7" s="1283"/>
      <c r="Y7" s="1283"/>
      <c r="Z7" s="1283"/>
      <c r="AA7" s="1283"/>
      <c r="AB7" s="287" t="s">
        <v>1235</v>
      </c>
      <c r="AC7" s="287"/>
      <c r="AD7" s="1283" t="str">
        <f>'01.入会申込書'!X76</f>
        <v/>
      </c>
      <c r="AE7" s="1283"/>
      <c r="AF7" s="1283"/>
      <c r="AG7" s="1283"/>
      <c r="AH7" s="1283"/>
      <c r="AI7" s="1283"/>
      <c r="AJ7" s="1283"/>
      <c r="AK7" s="1283"/>
      <c r="AL7" s="1283"/>
      <c r="AM7" s="287" t="s">
        <v>1114</v>
      </c>
      <c r="AN7" s="288"/>
      <c r="AO7" s="1273"/>
      <c r="AP7" s="1273"/>
      <c r="AQ7" s="1273"/>
      <c r="AR7" s="1273"/>
      <c r="AS7" s="1273"/>
      <c r="AT7" s="1273"/>
      <c r="AU7" s="1273"/>
      <c r="AV7" s="1273"/>
      <c r="AW7" s="1273"/>
      <c r="AX7" s="1273"/>
      <c r="AY7" s="1273"/>
      <c r="AZ7" s="1273"/>
      <c r="BA7" s="284"/>
    </row>
    <row r="8" spans="1:53" ht="26.25" customHeight="1" x14ac:dyDescent="0.15">
      <c r="A8" s="282"/>
      <c r="B8" s="283" t="s">
        <v>1236</v>
      </c>
      <c r="C8" s="1281"/>
      <c r="D8" s="1282"/>
      <c r="E8" s="1282"/>
      <c r="F8" s="1282"/>
      <c r="G8" s="1282"/>
      <c r="H8" s="1282"/>
      <c r="I8" s="1282"/>
      <c r="J8" s="1282"/>
      <c r="K8" s="1282"/>
      <c r="L8" s="1282"/>
      <c r="M8" s="1282"/>
      <c r="N8" s="1282"/>
      <c r="O8" s="1282"/>
      <c r="P8" s="1282"/>
      <c r="Q8" s="1282"/>
      <c r="R8" s="1282"/>
      <c r="S8" s="1282"/>
      <c r="T8" s="1282"/>
      <c r="U8" s="1282"/>
      <c r="V8" s="1282"/>
      <c r="W8" s="1282"/>
      <c r="X8" s="1282"/>
      <c r="Y8" s="1282"/>
      <c r="Z8" s="1282"/>
      <c r="AA8" s="1282"/>
      <c r="AB8" s="1282"/>
      <c r="AC8" s="1282"/>
      <c r="AD8" s="1282"/>
      <c r="AE8" s="1282"/>
      <c r="AF8" s="1282"/>
      <c r="AG8" s="1282"/>
      <c r="AH8" s="289" t="s">
        <v>1108</v>
      </c>
      <c r="AI8" s="1282"/>
      <c r="AJ8" s="1282"/>
      <c r="AK8" s="289" t="s">
        <v>1109</v>
      </c>
      <c r="AL8" s="1282"/>
      <c r="AM8" s="1282"/>
      <c r="AN8" s="290" t="s">
        <v>1134</v>
      </c>
      <c r="AO8" s="1274"/>
      <c r="AP8" s="1274"/>
      <c r="AQ8" s="1274"/>
      <c r="AR8" s="1274"/>
      <c r="AS8" s="1274"/>
      <c r="AT8" s="1274"/>
      <c r="AU8" s="1274"/>
      <c r="AV8" s="1274"/>
      <c r="AW8" s="1274"/>
      <c r="AX8" s="1274"/>
      <c r="AY8" s="1274"/>
      <c r="AZ8" s="1274"/>
      <c r="BA8" s="284"/>
    </row>
    <row r="9" spans="1:53" ht="26.25" customHeight="1" x14ac:dyDescent="0.15">
      <c r="A9" s="282"/>
      <c r="B9" s="1275" t="s">
        <v>1237</v>
      </c>
      <c r="C9" s="1271"/>
      <c r="D9" s="1285"/>
      <c r="E9" s="287" t="s">
        <v>1108</v>
      </c>
      <c r="F9" s="1286"/>
      <c r="G9" s="1286"/>
      <c r="H9" s="287" t="s">
        <v>1238</v>
      </c>
      <c r="I9" s="287"/>
      <c r="J9" s="1285"/>
      <c r="K9" s="1285"/>
      <c r="L9" s="287" t="s">
        <v>1108</v>
      </c>
      <c r="M9" s="1286"/>
      <c r="N9" s="1286"/>
      <c r="O9" s="287" t="s">
        <v>1109</v>
      </c>
      <c r="P9" s="288"/>
      <c r="Q9" s="1284"/>
      <c r="R9" s="1284"/>
      <c r="S9" s="1284"/>
      <c r="T9" s="1284"/>
      <c r="U9" s="1284"/>
      <c r="V9" s="1284"/>
      <c r="W9" s="1284"/>
      <c r="X9" s="1284"/>
      <c r="Y9" s="1284"/>
      <c r="Z9" s="1284"/>
      <c r="AA9" s="1284"/>
      <c r="AB9" s="1284"/>
      <c r="AC9" s="1284"/>
      <c r="AD9" s="1284"/>
      <c r="AE9" s="1284"/>
      <c r="AF9" s="1284"/>
      <c r="AG9" s="1284"/>
      <c r="AH9" s="1284"/>
      <c r="AI9" s="1284"/>
      <c r="AJ9" s="1284"/>
      <c r="AK9" s="1284"/>
      <c r="AL9" s="1284"/>
      <c r="AM9" s="1284"/>
      <c r="AN9" s="1284"/>
      <c r="AO9" s="1284"/>
      <c r="AP9" s="1284"/>
      <c r="AQ9" s="1284"/>
      <c r="AR9" s="1284"/>
      <c r="AS9" s="1284"/>
      <c r="AT9" s="1284"/>
      <c r="AU9" s="1284"/>
      <c r="AV9" s="1284"/>
      <c r="AW9" s="1284"/>
      <c r="AX9" s="1284"/>
      <c r="AY9" s="1284"/>
      <c r="AZ9" s="1284"/>
      <c r="BA9" s="284"/>
    </row>
    <row r="10" spans="1:53" ht="26.25" customHeight="1" x14ac:dyDescent="0.15">
      <c r="A10" s="282"/>
      <c r="B10" s="1275"/>
      <c r="C10" s="1271"/>
      <c r="D10" s="1285"/>
      <c r="E10" s="287" t="s">
        <v>1108</v>
      </c>
      <c r="F10" s="1286"/>
      <c r="G10" s="1286"/>
      <c r="H10" s="287" t="s">
        <v>1238</v>
      </c>
      <c r="I10" s="287"/>
      <c r="J10" s="1285"/>
      <c r="K10" s="1285"/>
      <c r="L10" s="287" t="s">
        <v>1108</v>
      </c>
      <c r="M10" s="1286"/>
      <c r="N10" s="1286"/>
      <c r="O10" s="287" t="s">
        <v>1109</v>
      </c>
      <c r="P10" s="288"/>
      <c r="Q10" s="1284"/>
      <c r="R10" s="1284"/>
      <c r="S10" s="1284"/>
      <c r="T10" s="1284"/>
      <c r="U10" s="1284"/>
      <c r="V10" s="1284"/>
      <c r="W10" s="1284"/>
      <c r="X10" s="1284"/>
      <c r="Y10" s="1284"/>
      <c r="Z10" s="1284"/>
      <c r="AA10" s="1284"/>
      <c r="AB10" s="1284"/>
      <c r="AC10" s="1284"/>
      <c r="AD10" s="1284"/>
      <c r="AE10" s="1284"/>
      <c r="AF10" s="1284"/>
      <c r="AG10" s="1284"/>
      <c r="AH10" s="1284"/>
      <c r="AI10" s="1284"/>
      <c r="AJ10" s="1284"/>
      <c r="AK10" s="1284"/>
      <c r="AL10" s="1284"/>
      <c r="AM10" s="1284"/>
      <c r="AN10" s="1284"/>
      <c r="AO10" s="1284"/>
      <c r="AP10" s="1284"/>
      <c r="AQ10" s="1284"/>
      <c r="AR10" s="1284"/>
      <c r="AS10" s="1284"/>
      <c r="AT10" s="1284"/>
      <c r="AU10" s="1284"/>
      <c r="AV10" s="1284"/>
      <c r="AW10" s="1284"/>
      <c r="AX10" s="1284"/>
      <c r="AY10" s="1284"/>
      <c r="AZ10" s="1284"/>
      <c r="BA10" s="284"/>
    </row>
    <row r="11" spans="1:53" ht="26.25" customHeight="1" x14ac:dyDescent="0.15">
      <c r="A11" s="282"/>
      <c r="B11" s="1275"/>
      <c r="C11" s="1271"/>
      <c r="D11" s="1285"/>
      <c r="E11" s="287" t="s">
        <v>1108</v>
      </c>
      <c r="F11" s="1286"/>
      <c r="G11" s="1286"/>
      <c r="H11" s="287" t="s">
        <v>1238</v>
      </c>
      <c r="I11" s="287"/>
      <c r="J11" s="1285"/>
      <c r="K11" s="1285"/>
      <c r="L11" s="287" t="s">
        <v>1108</v>
      </c>
      <c r="M11" s="1286"/>
      <c r="N11" s="1286"/>
      <c r="O11" s="287" t="s">
        <v>1109</v>
      </c>
      <c r="P11" s="288"/>
      <c r="Q11" s="1284"/>
      <c r="R11" s="1284"/>
      <c r="S11" s="1284"/>
      <c r="T11" s="1284"/>
      <c r="U11" s="1284"/>
      <c r="V11" s="1284"/>
      <c r="W11" s="1284"/>
      <c r="X11" s="1284"/>
      <c r="Y11" s="1284"/>
      <c r="Z11" s="1284"/>
      <c r="AA11" s="1284"/>
      <c r="AB11" s="1284"/>
      <c r="AC11" s="1284"/>
      <c r="AD11" s="1284"/>
      <c r="AE11" s="1284"/>
      <c r="AF11" s="1284"/>
      <c r="AG11" s="1284"/>
      <c r="AH11" s="1284"/>
      <c r="AI11" s="1284"/>
      <c r="AJ11" s="1284"/>
      <c r="AK11" s="1284"/>
      <c r="AL11" s="1284"/>
      <c r="AM11" s="1284"/>
      <c r="AN11" s="1284"/>
      <c r="AO11" s="1284"/>
      <c r="AP11" s="1284"/>
      <c r="AQ11" s="1284"/>
      <c r="AR11" s="1284"/>
      <c r="AS11" s="1284"/>
      <c r="AT11" s="1284"/>
      <c r="AU11" s="1284"/>
      <c r="AV11" s="1284"/>
      <c r="AW11" s="1284"/>
      <c r="AX11" s="1284"/>
      <c r="AY11" s="1284"/>
      <c r="AZ11" s="1284"/>
      <c r="BA11" s="284"/>
    </row>
    <row r="12" spans="1:53" ht="26.25" customHeight="1" x14ac:dyDescent="0.15">
      <c r="A12" s="282"/>
      <c r="B12" s="1275"/>
      <c r="C12" s="1271"/>
      <c r="D12" s="1285"/>
      <c r="E12" s="287" t="s">
        <v>1108</v>
      </c>
      <c r="F12" s="1286"/>
      <c r="G12" s="1286"/>
      <c r="H12" s="287" t="s">
        <v>1238</v>
      </c>
      <c r="I12" s="287"/>
      <c r="J12" s="1285"/>
      <c r="K12" s="1285"/>
      <c r="L12" s="287" t="s">
        <v>1108</v>
      </c>
      <c r="M12" s="1286"/>
      <c r="N12" s="1286"/>
      <c r="O12" s="287" t="s">
        <v>1109</v>
      </c>
      <c r="P12" s="288"/>
      <c r="Q12" s="1284"/>
      <c r="R12" s="1284"/>
      <c r="S12" s="1284"/>
      <c r="T12" s="1284"/>
      <c r="U12" s="1284"/>
      <c r="V12" s="1284"/>
      <c r="W12" s="1284"/>
      <c r="X12" s="1284"/>
      <c r="Y12" s="1284"/>
      <c r="Z12" s="1284"/>
      <c r="AA12" s="1284"/>
      <c r="AB12" s="1284"/>
      <c r="AC12" s="1284"/>
      <c r="AD12" s="1284"/>
      <c r="AE12" s="1284"/>
      <c r="AF12" s="1284"/>
      <c r="AG12" s="1284"/>
      <c r="AH12" s="1284"/>
      <c r="AI12" s="1284"/>
      <c r="AJ12" s="1284"/>
      <c r="AK12" s="1284"/>
      <c r="AL12" s="1284"/>
      <c r="AM12" s="1284"/>
      <c r="AN12" s="1284"/>
      <c r="AO12" s="1284"/>
      <c r="AP12" s="1284"/>
      <c r="AQ12" s="1284"/>
      <c r="AR12" s="1284"/>
      <c r="AS12" s="1284"/>
      <c r="AT12" s="1284"/>
      <c r="AU12" s="1284"/>
      <c r="AV12" s="1284"/>
      <c r="AW12" s="1284"/>
      <c r="AX12" s="1284"/>
      <c r="AY12" s="1284"/>
      <c r="AZ12" s="1284"/>
      <c r="BA12" s="284"/>
    </row>
    <row r="13" spans="1:53" ht="26.25" customHeight="1" x14ac:dyDescent="0.15">
      <c r="A13" s="282"/>
      <c r="B13" s="1275"/>
      <c r="C13" s="1271"/>
      <c r="D13" s="1285"/>
      <c r="E13" s="287" t="s">
        <v>1108</v>
      </c>
      <c r="F13" s="1286"/>
      <c r="G13" s="1286"/>
      <c r="H13" s="287" t="s">
        <v>1238</v>
      </c>
      <c r="I13" s="287"/>
      <c r="J13" s="1285"/>
      <c r="K13" s="1285"/>
      <c r="L13" s="287" t="s">
        <v>1108</v>
      </c>
      <c r="M13" s="1286"/>
      <c r="N13" s="1286"/>
      <c r="O13" s="287" t="s">
        <v>1109</v>
      </c>
      <c r="P13" s="288"/>
      <c r="Q13" s="1284"/>
      <c r="R13" s="1284"/>
      <c r="S13" s="1284"/>
      <c r="T13" s="1284"/>
      <c r="U13" s="1284"/>
      <c r="V13" s="1284"/>
      <c r="W13" s="1284"/>
      <c r="X13" s="1284"/>
      <c r="Y13" s="1284"/>
      <c r="Z13" s="1284"/>
      <c r="AA13" s="1284"/>
      <c r="AB13" s="1284"/>
      <c r="AC13" s="1284"/>
      <c r="AD13" s="1284"/>
      <c r="AE13" s="1284"/>
      <c r="AF13" s="1284"/>
      <c r="AG13" s="1284"/>
      <c r="AH13" s="1284"/>
      <c r="AI13" s="1284"/>
      <c r="AJ13" s="1284"/>
      <c r="AK13" s="1284"/>
      <c r="AL13" s="1284"/>
      <c r="AM13" s="1284"/>
      <c r="AN13" s="1284"/>
      <c r="AO13" s="1284"/>
      <c r="AP13" s="1284"/>
      <c r="AQ13" s="1284"/>
      <c r="AR13" s="1284"/>
      <c r="AS13" s="1284"/>
      <c r="AT13" s="1284"/>
      <c r="AU13" s="1284"/>
      <c r="AV13" s="1284"/>
      <c r="AW13" s="1284"/>
      <c r="AX13" s="1284"/>
      <c r="AY13" s="1284"/>
      <c r="AZ13" s="1284"/>
      <c r="BA13" s="284"/>
    </row>
    <row r="14" spans="1:53" ht="26.25" customHeight="1" x14ac:dyDescent="0.15">
      <c r="A14" s="282"/>
      <c r="B14" s="1275"/>
      <c r="C14" s="1271"/>
      <c r="D14" s="1285"/>
      <c r="E14" s="287" t="s">
        <v>1108</v>
      </c>
      <c r="F14" s="1286"/>
      <c r="G14" s="1286"/>
      <c r="H14" s="287" t="s">
        <v>1238</v>
      </c>
      <c r="I14" s="287"/>
      <c r="J14" s="1285"/>
      <c r="K14" s="1285"/>
      <c r="L14" s="287" t="s">
        <v>1108</v>
      </c>
      <c r="M14" s="1286"/>
      <c r="N14" s="1286"/>
      <c r="O14" s="287" t="s">
        <v>1109</v>
      </c>
      <c r="P14" s="288"/>
      <c r="Q14" s="1284"/>
      <c r="R14" s="1284"/>
      <c r="S14" s="1284"/>
      <c r="T14" s="1284"/>
      <c r="U14" s="1284"/>
      <c r="V14" s="1284"/>
      <c r="W14" s="1284"/>
      <c r="X14" s="1284"/>
      <c r="Y14" s="1284"/>
      <c r="Z14" s="1284"/>
      <c r="AA14" s="1284"/>
      <c r="AB14" s="1284"/>
      <c r="AC14" s="1284"/>
      <c r="AD14" s="1284"/>
      <c r="AE14" s="1284"/>
      <c r="AF14" s="1284"/>
      <c r="AG14" s="1284"/>
      <c r="AH14" s="1284"/>
      <c r="AI14" s="1284"/>
      <c r="AJ14" s="1284"/>
      <c r="AK14" s="1284"/>
      <c r="AL14" s="1284"/>
      <c r="AM14" s="1284"/>
      <c r="AN14" s="1284"/>
      <c r="AO14" s="1284"/>
      <c r="AP14" s="1284"/>
      <c r="AQ14" s="1284"/>
      <c r="AR14" s="1284"/>
      <c r="AS14" s="1284"/>
      <c r="AT14" s="1284"/>
      <c r="AU14" s="1284"/>
      <c r="AV14" s="1284"/>
      <c r="AW14" s="1284"/>
      <c r="AX14" s="1284"/>
      <c r="AY14" s="1284"/>
      <c r="AZ14" s="1284"/>
      <c r="BA14" s="284"/>
    </row>
    <row r="15" spans="1:53" ht="26.25" customHeight="1" x14ac:dyDescent="0.15">
      <c r="A15" s="282"/>
      <c r="B15" s="1275"/>
      <c r="C15" s="1271"/>
      <c r="D15" s="1285"/>
      <c r="E15" s="287" t="s">
        <v>1108</v>
      </c>
      <c r="F15" s="1286"/>
      <c r="G15" s="1286"/>
      <c r="H15" s="287" t="s">
        <v>1238</v>
      </c>
      <c r="I15" s="287"/>
      <c r="J15" s="1285"/>
      <c r="K15" s="1285"/>
      <c r="L15" s="287" t="s">
        <v>1108</v>
      </c>
      <c r="M15" s="1286"/>
      <c r="N15" s="1286"/>
      <c r="O15" s="287" t="s">
        <v>1109</v>
      </c>
      <c r="P15" s="288"/>
      <c r="Q15" s="1284"/>
      <c r="R15" s="1284"/>
      <c r="S15" s="1284"/>
      <c r="T15" s="1284"/>
      <c r="U15" s="1284"/>
      <c r="V15" s="1284"/>
      <c r="W15" s="1284"/>
      <c r="X15" s="1284"/>
      <c r="Y15" s="1284"/>
      <c r="Z15" s="1284"/>
      <c r="AA15" s="1284"/>
      <c r="AB15" s="1284"/>
      <c r="AC15" s="1284"/>
      <c r="AD15" s="1284"/>
      <c r="AE15" s="1284"/>
      <c r="AF15" s="1284"/>
      <c r="AG15" s="1284"/>
      <c r="AH15" s="1284"/>
      <c r="AI15" s="1284"/>
      <c r="AJ15" s="1284"/>
      <c r="AK15" s="1284"/>
      <c r="AL15" s="1284"/>
      <c r="AM15" s="1284"/>
      <c r="AN15" s="1284"/>
      <c r="AO15" s="1284"/>
      <c r="AP15" s="1284"/>
      <c r="AQ15" s="1284"/>
      <c r="AR15" s="1284"/>
      <c r="AS15" s="1284"/>
      <c r="AT15" s="1284"/>
      <c r="AU15" s="1284"/>
      <c r="AV15" s="1284"/>
      <c r="AW15" s="1284"/>
      <c r="AX15" s="1284"/>
      <c r="AY15" s="1284"/>
      <c r="AZ15" s="1284"/>
      <c r="BA15" s="284"/>
    </row>
    <row r="16" spans="1:53" ht="26.25" customHeight="1" x14ac:dyDescent="0.15">
      <c r="A16" s="282"/>
      <c r="B16" s="1275"/>
      <c r="C16" s="1289"/>
      <c r="D16" s="1290"/>
      <c r="E16" s="291" t="s">
        <v>1108</v>
      </c>
      <c r="F16" s="1287"/>
      <c r="G16" s="1287"/>
      <c r="H16" s="291" t="s">
        <v>1238</v>
      </c>
      <c r="I16" s="291"/>
      <c r="J16" s="1290"/>
      <c r="K16" s="1290"/>
      <c r="L16" s="291" t="s">
        <v>1108</v>
      </c>
      <c r="M16" s="1287"/>
      <c r="N16" s="1287"/>
      <c r="O16" s="291" t="s">
        <v>1109</v>
      </c>
      <c r="P16" s="292"/>
      <c r="Q16" s="1284"/>
      <c r="R16" s="1284"/>
      <c r="S16" s="1284"/>
      <c r="T16" s="1284"/>
      <c r="U16" s="1284"/>
      <c r="V16" s="1284"/>
      <c r="W16" s="1284"/>
      <c r="X16" s="1284"/>
      <c r="Y16" s="1284"/>
      <c r="Z16" s="1284"/>
      <c r="AA16" s="1284"/>
      <c r="AB16" s="1284"/>
      <c r="AC16" s="1284"/>
      <c r="AD16" s="1284"/>
      <c r="AE16" s="1284"/>
      <c r="AF16" s="1284"/>
      <c r="AG16" s="1284"/>
      <c r="AH16" s="1284"/>
      <c r="AI16" s="1284"/>
      <c r="AJ16" s="1284"/>
      <c r="AK16" s="1284"/>
      <c r="AL16" s="1284"/>
      <c r="AM16" s="1284"/>
      <c r="AN16" s="1284"/>
      <c r="AO16" s="1284"/>
      <c r="AP16" s="1284"/>
      <c r="AQ16" s="1284"/>
      <c r="AR16" s="1284"/>
      <c r="AS16" s="1284"/>
      <c r="AT16" s="1284"/>
      <c r="AU16" s="1284"/>
      <c r="AV16" s="1284"/>
      <c r="AW16" s="1284"/>
      <c r="AX16" s="1284"/>
      <c r="AY16" s="1284"/>
      <c r="AZ16" s="1284"/>
      <c r="BA16" s="284"/>
    </row>
    <row r="17" spans="1:53" x14ac:dyDescent="0.15">
      <c r="A17" s="282"/>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284"/>
    </row>
    <row r="18" spans="1:53" x14ac:dyDescent="0.15">
      <c r="A18" s="282"/>
      <c r="B18" s="14"/>
      <c r="C18" s="14" t="s">
        <v>1239</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284"/>
    </row>
    <row r="19" spans="1:53" x14ac:dyDescent="0.15">
      <c r="A19" s="282"/>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284"/>
    </row>
    <row r="20" spans="1:53" x14ac:dyDescent="0.15">
      <c r="A20" s="282"/>
      <c r="B20" s="14"/>
      <c r="C20" s="14"/>
      <c r="D20" s="14"/>
      <c r="E20" s="14"/>
      <c r="F20" s="1288" t="str">
        <f ca="1">"令和"&amp;YEAR(TODAY())-2018&amp;"年"&amp;MONTH(TODAY())&amp;"月"&amp;DAY(TODAY())&amp;"日"</f>
        <v>令和6年3月25日</v>
      </c>
      <c r="G20" s="1288"/>
      <c r="H20" s="1288"/>
      <c r="I20" s="1288"/>
      <c r="J20" s="1288"/>
      <c r="K20" s="1288"/>
      <c r="L20" s="1288"/>
      <c r="M20" s="1288"/>
      <c r="N20" s="1288"/>
      <c r="O20" s="14"/>
      <c r="P20" s="14"/>
      <c r="Q20" s="14"/>
      <c r="R20" s="14"/>
      <c r="S20" s="14"/>
      <c r="T20" s="14"/>
      <c r="U20" s="14" t="s">
        <v>1125</v>
      </c>
      <c r="V20" s="14"/>
      <c r="W20" s="14"/>
      <c r="X20" s="14"/>
      <c r="Y20" s="652" t="str">
        <f>'01.入会申込書'!M70</f>
        <v/>
      </c>
      <c r="Z20" s="652"/>
      <c r="AA20" s="652"/>
      <c r="AB20" s="652"/>
      <c r="AC20" s="652"/>
      <c r="AD20" s="652"/>
      <c r="AE20" s="652"/>
      <c r="AF20" s="652"/>
      <c r="AG20" s="652"/>
      <c r="AH20" s="652"/>
      <c r="AI20" s="652"/>
      <c r="AJ20" s="652"/>
      <c r="AK20" s="652"/>
      <c r="AL20" s="652"/>
      <c r="AM20" s="652"/>
      <c r="AN20" s="652"/>
      <c r="AO20" s="652"/>
      <c r="AP20" s="652"/>
      <c r="AQ20" s="652"/>
      <c r="AR20" s="14"/>
      <c r="AS20" s="14"/>
      <c r="AT20" s="14"/>
      <c r="AU20" s="14"/>
      <c r="AV20" s="14"/>
      <c r="AW20" s="14"/>
      <c r="AX20" s="14"/>
      <c r="AY20" s="14"/>
      <c r="AZ20" s="14"/>
      <c r="BA20" s="284"/>
    </row>
    <row r="21" spans="1:53" x14ac:dyDescent="0.15">
      <c r="A21" s="293"/>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1"/>
      <c r="BA21" s="292"/>
    </row>
  </sheetData>
  <mergeCells count="63">
    <mergeCell ref="Q16:AZ16"/>
    <mergeCell ref="F20:N20"/>
    <mergeCell ref="Y20:AQ20"/>
    <mergeCell ref="C14:D14"/>
    <mergeCell ref="F14:G14"/>
    <mergeCell ref="J14:K14"/>
    <mergeCell ref="M14:N14"/>
    <mergeCell ref="Q14:AZ14"/>
    <mergeCell ref="C15:D15"/>
    <mergeCell ref="F15:G15"/>
    <mergeCell ref="J15:K15"/>
    <mergeCell ref="M15:N15"/>
    <mergeCell ref="Q15:AZ15"/>
    <mergeCell ref="C16:D16"/>
    <mergeCell ref="F16:G16"/>
    <mergeCell ref="J16:K16"/>
    <mergeCell ref="Q13:AZ13"/>
    <mergeCell ref="C12:D12"/>
    <mergeCell ref="F12:G12"/>
    <mergeCell ref="J12:K12"/>
    <mergeCell ref="M12:N12"/>
    <mergeCell ref="Q12:AZ12"/>
    <mergeCell ref="Q10:AZ10"/>
    <mergeCell ref="C11:D11"/>
    <mergeCell ref="F11:G11"/>
    <mergeCell ref="J11:K11"/>
    <mergeCell ref="M11:N11"/>
    <mergeCell ref="Q11:AZ11"/>
    <mergeCell ref="C10:D10"/>
    <mergeCell ref="F10:G10"/>
    <mergeCell ref="J10:K10"/>
    <mergeCell ref="M10:N10"/>
    <mergeCell ref="B9:B16"/>
    <mergeCell ref="C9:D9"/>
    <mergeCell ref="F9:G9"/>
    <mergeCell ref="J9:K9"/>
    <mergeCell ref="M9:N9"/>
    <mergeCell ref="C13:D13"/>
    <mergeCell ref="F13:G13"/>
    <mergeCell ref="J13:K13"/>
    <mergeCell ref="M13:N13"/>
    <mergeCell ref="M16:N16"/>
    <mergeCell ref="AH6:AI6"/>
    <mergeCell ref="AK6:AL6"/>
    <mergeCell ref="P7:AA7"/>
    <mergeCell ref="AD7:AL7"/>
    <mergeCell ref="Q9:AZ9"/>
    <mergeCell ref="B2:AZ2"/>
    <mergeCell ref="C3:AN3"/>
    <mergeCell ref="AO3:AZ8"/>
    <mergeCell ref="B4:B5"/>
    <mergeCell ref="C4:AN4"/>
    <mergeCell ref="AB5:AE5"/>
    <mergeCell ref="AG5:AI5"/>
    <mergeCell ref="AK5:AN5"/>
    <mergeCell ref="C6:AB6"/>
    <mergeCell ref="AC6:AD6"/>
    <mergeCell ref="C8:AC8"/>
    <mergeCell ref="AD8:AE8"/>
    <mergeCell ref="AF8:AG8"/>
    <mergeCell ref="AI8:AJ8"/>
    <mergeCell ref="AL8:AM8"/>
    <mergeCell ref="AE6:AF6"/>
  </mergeCells>
  <phoneticPr fontId="50"/>
  <dataValidations count="1">
    <dataValidation type="list" allowBlank="1" showInputMessage="1" showErrorMessage="1" sqref="AD8:AE8 JZ8:KA8 TV8:TW8 ADR8:ADS8 ANN8:ANO8 AXJ8:AXK8 BHF8:BHG8 BRB8:BRC8 CAX8:CAY8 CKT8:CKU8 CUP8:CUQ8 DEL8:DEM8 DOH8:DOI8 DYD8:DYE8 EHZ8:EIA8 ERV8:ERW8 FBR8:FBS8 FLN8:FLO8 FVJ8:FVK8 GFF8:GFG8 GPB8:GPC8 GYX8:GYY8 HIT8:HIU8 HSP8:HSQ8 ICL8:ICM8 IMH8:IMI8 IWD8:IWE8 JFZ8:JGA8 JPV8:JPW8 JZR8:JZS8 KJN8:KJO8 KTJ8:KTK8 LDF8:LDG8 LNB8:LNC8 LWX8:LWY8 MGT8:MGU8 MQP8:MQQ8 NAL8:NAM8 NKH8:NKI8 NUD8:NUE8 ODZ8:OEA8 ONV8:ONW8 OXR8:OXS8 PHN8:PHO8 PRJ8:PRK8 QBF8:QBG8 QLB8:QLC8 QUX8:QUY8 RET8:REU8 ROP8:ROQ8 RYL8:RYM8 SIH8:SII8 SSD8:SSE8 TBZ8:TCA8 TLV8:TLW8 TVR8:TVS8 UFN8:UFO8 UPJ8:UPK8 UZF8:UZG8 VJB8:VJC8 VSX8:VSY8 WCT8:WCU8 WMP8:WMQ8 WWL8:WWM8 AD65544:AE65544 JZ65544:KA65544 TV65544:TW65544 ADR65544:ADS65544 ANN65544:ANO65544 AXJ65544:AXK65544 BHF65544:BHG65544 BRB65544:BRC65544 CAX65544:CAY65544 CKT65544:CKU65544 CUP65544:CUQ65544 DEL65544:DEM65544 DOH65544:DOI65544 DYD65544:DYE65544 EHZ65544:EIA65544 ERV65544:ERW65544 FBR65544:FBS65544 FLN65544:FLO65544 FVJ65544:FVK65544 GFF65544:GFG65544 GPB65544:GPC65544 GYX65544:GYY65544 HIT65544:HIU65544 HSP65544:HSQ65544 ICL65544:ICM65544 IMH65544:IMI65544 IWD65544:IWE65544 JFZ65544:JGA65544 JPV65544:JPW65544 JZR65544:JZS65544 KJN65544:KJO65544 KTJ65544:KTK65544 LDF65544:LDG65544 LNB65544:LNC65544 LWX65544:LWY65544 MGT65544:MGU65544 MQP65544:MQQ65544 NAL65544:NAM65544 NKH65544:NKI65544 NUD65544:NUE65544 ODZ65544:OEA65544 ONV65544:ONW65544 OXR65544:OXS65544 PHN65544:PHO65544 PRJ65544:PRK65544 QBF65544:QBG65544 QLB65544:QLC65544 QUX65544:QUY65544 RET65544:REU65544 ROP65544:ROQ65544 RYL65544:RYM65544 SIH65544:SII65544 SSD65544:SSE65544 TBZ65544:TCA65544 TLV65544:TLW65544 TVR65544:TVS65544 UFN65544:UFO65544 UPJ65544:UPK65544 UZF65544:UZG65544 VJB65544:VJC65544 VSX65544:VSY65544 WCT65544:WCU65544 WMP65544:WMQ65544 WWL65544:WWM65544 AD131080:AE131080 JZ131080:KA131080 TV131080:TW131080 ADR131080:ADS131080 ANN131080:ANO131080 AXJ131080:AXK131080 BHF131080:BHG131080 BRB131080:BRC131080 CAX131080:CAY131080 CKT131080:CKU131080 CUP131080:CUQ131080 DEL131080:DEM131080 DOH131080:DOI131080 DYD131080:DYE131080 EHZ131080:EIA131080 ERV131080:ERW131080 FBR131080:FBS131080 FLN131080:FLO131080 FVJ131080:FVK131080 GFF131080:GFG131080 GPB131080:GPC131080 GYX131080:GYY131080 HIT131080:HIU131080 HSP131080:HSQ131080 ICL131080:ICM131080 IMH131080:IMI131080 IWD131080:IWE131080 JFZ131080:JGA131080 JPV131080:JPW131080 JZR131080:JZS131080 KJN131080:KJO131080 KTJ131080:KTK131080 LDF131080:LDG131080 LNB131080:LNC131080 LWX131080:LWY131080 MGT131080:MGU131080 MQP131080:MQQ131080 NAL131080:NAM131080 NKH131080:NKI131080 NUD131080:NUE131080 ODZ131080:OEA131080 ONV131080:ONW131080 OXR131080:OXS131080 PHN131080:PHO131080 PRJ131080:PRK131080 QBF131080:QBG131080 QLB131080:QLC131080 QUX131080:QUY131080 RET131080:REU131080 ROP131080:ROQ131080 RYL131080:RYM131080 SIH131080:SII131080 SSD131080:SSE131080 TBZ131080:TCA131080 TLV131080:TLW131080 TVR131080:TVS131080 UFN131080:UFO131080 UPJ131080:UPK131080 UZF131080:UZG131080 VJB131080:VJC131080 VSX131080:VSY131080 WCT131080:WCU131080 WMP131080:WMQ131080 WWL131080:WWM131080 AD196616:AE196616 JZ196616:KA196616 TV196616:TW196616 ADR196616:ADS196616 ANN196616:ANO196616 AXJ196616:AXK196616 BHF196616:BHG196616 BRB196616:BRC196616 CAX196616:CAY196616 CKT196616:CKU196616 CUP196616:CUQ196616 DEL196616:DEM196616 DOH196616:DOI196616 DYD196616:DYE196616 EHZ196616:EIA196616 ERV196616:ERW196616 FBR196616:FBS196616 FLN196616:FLO196616 FVJ196616:FVK196616 GFF196616:GFG196616 GPB196616:GPC196616 GYX196616:GYY196616 HIT196616:HIU196616 HSP196616:HSQ196616 ICL196616:ICM196616 IMH196616:IMI196616 IWD196616:IWE196616 JFZ196616:JGA196616 JPV196616:JPW196616 JZR196616:JZS196616 KJN196616:KJO196616 KTJ196616:KTK196616 LDF196616:LDG196616 LNB196616:LNC196616 LWX196616:LWY196616 MGT196616:MGU196616 MQP196616:MQQ196616 NAL196616:NAM196616 NKH196616:NKI196616 NUD196616:NUE196616 ODZ196616:OEA196616 ONV196616:ONW196616 OXR196616:OXS196616 PHN196616:PHO196616 PRJ196616:PRK196616 QBF196616:QBG196616 QLB196616:QLC196616 QUX196616:QUY196616 RET196616:REU196616 ROP196616:ROQ196616 RYL196616:RYM196616 SIH196616:SII196616 SSD196616:SSE196616 TBZ196616:TCA196616 TLV196616:TLW196616 TVR196616:TVS196616 UFN196616:UFO196616 UPJ196616:UPK196616 UZF196616:UZG196616 VJB196616:VJC196616 VSX196616:VSY196616 WCT196616:WCU196616 WMP196616:WMQ196616 WWL196616:WWM196616 AD262152:AE262152 JZ262152:KA262152 TV262152:TW262152 ADR262152:ADS262152 ANN262152:ANO262152 AXJ262152:AXK262152 BHF262152:BHG262152 BRB262152:BRC262152 CAX262152:CAY262152 CKT262152:CKU262152 CUP262152:CUQ262152 DEL262152:DEM262152 DOH262152:DOI262152 DYD262152:DYE262152 EHZ262152:EIA262152 ERV262152:ERW262152 FBR262152:FBS262152 FLN262152:FLO262152 FVJ262152:FVK262152 GFF262152:GFG262152 GPB262152:GPC262152 GYX262152:GYY262152 HIT262152:HIU262152 HSP262152:HSQ262152 ICL262152:ICM262152 IMH262152:IMI262152 IWD262152:IWE262152 JFZ262152:JGA262152 JPV262152:JPW262152 JZR262152:JZS262152 KJN262152:KJO262152 KTJ262152:KTK262152 LDF262152:LDG262152 LNB262152:LNC262152 LWX262152:LWY262152 MGT262152:MGU262152 MQP262152:MQQ262152 NAL262152:NAM262152 NKH262152:NKI262152 NUD262152:NUE262152 ODZ262152:OEA262152 ONV262152:ONW262152 OXR262152:OXS262152 PHN262152:PHO262152 PRJ262152:PRK262152 QBF262152:QBG262152 QLB262152:QLC262152 QUX262152:QUY262152 RET262152:REU262152 ROP262152:ROQ262152 RYL262152:RYM262152 SIH262152:SII262152 SSD262152:SSE262152 TBZ262152:TCA262152 TLV262152:TLW262152 TVR262152:TVS262152 UFN262152:UFO262152 UPJ262152:UPK262152 UZF262152:UZG262152 VJB262152:VJC262152 VSX262152:VSY262152 WCT262152:WCU262152 WMP262152:WMQ262152 WWL262152:WWM262152 AD327688:AE327688 JZ327688:KA327688 TV327688:TW327688 ADR327688:ADS327688 ANN327688:ANO327688 AXJ327688:AXK327688 BHF327688:BHG327688 BRB327688:BRC327688 CAX327688:CAY327688 CKT327688:CKU327688 CUP327688:CUQ327688 DEL327688:DEM327688 DOH327688:DOI327688 DYD327688:DYE327688 EHZ327688:EIA327688 ERV327688:ERW327688 FBR327688:FBS327688 FLN327688:FLO327688 FVJ327688:FVK327688 GFF327688:GFG327688 GPB327688:GPC327688 GYX327688:GYY327688 HIT327688:HIU327688 HSP327688:HSQ327688 ICL327688:ICM327688 IMH327688:IMI327688 IWD327688:IWE327688 JFZ327688:JGA327688 JPV327688:JPW327688 JZR327688:JZS327688 KJN327688:KJO327688 KTJ327688:KTK327688 LDF327688:LDG327688 LNB327688:LNC327688 LWX327688:LWY327688 MGT327688:MGU327688 MQP327688:MQQ327688 NAL327688:NAM327688 NKH327688:NKI327688 NUD327688:NUE327688 ODZ327688:OEA327688 ONV327688:ONW327688 OXR327688:OXS327688 PHN327688:PHO327688 PRJ327688:PRK327688 QBF327688:QBG327688 QLB327688:QLC327688 QUX327688:QUY327688 RET327688:REU327688 ROP327688:ROQ327688 RYL327688:RYM327688 SIH327688:SII327688 SSD327688:SSE327688 TBZ327688:TCA327688 TLV327688:TLW327688 TVR327688:TVS327688 UFN327688:UFO327688 UPJ327688:UPK327688 UZF327688:UZG327688 VJB327688:VJC327688 VSX327688:VSY327688 WCT327688:WCU327688 WMP327688:WMQ327688 WWL327688:WWM327688 AD393224:AE393224 JZ393224:KA393224 TV393224:TW393224 ADR393224:ADS393224 ANN393224:ANO393224 AXJ393224:AXK393224 BHF393224:BHG393224 BRB393224:BRC393224 CAX393224:CAY393224 CKT393224:CKU393224 CUP393224:CUQ393224 DEL393224:DEM393224 DOH393224:DOI393224 DYD393224:DYE393224 EHZ393224:EIA393224 ERV393224:ERW393224 FBR393224:FBS393224 FLN393224:FLO393224 FVJ393224:FVK393224 GFF393224:GFG393224 GPB393224:GPC393224 GYX393224:GYY393224 HIT393224:HIU393224 HSP393224:HSQ393224 ICL393224:ICM393224 IMH393224:IMI393224 IWD393224:IWE393224 JFZ393224:JGA393224 JPV393224:JPW393224 JZR393224:JZS393224 KJN393224:KJO393224 KTJ393224:KTK393224 LDF393224:LDG393224 LNB393224:LNC393224 LWX393224:LWY393224 MGT393224:MGU393224 MQP393224:MQQ393224 NAL393224:NAM393224 NKH393224:NKI393224 NUD393224:NUE393224 ODZ393224:OEA393224 ONV393224:ONW393224 OXR393224:OXS393224 PHN393224:PHO393224 PRJ393224:PRK393224 QBF393224:QBG393224 QLB393224:QLC393224 QUX393224:QUY393224 RET393224:REU393224 ROP393224:ROQ393224 RYL393224:RYM393224 SIH393224:SII393224 SSD393224:SSE393224 TBZ393224:TCA393224 TLV393224:TLW393224 TVR393224:TVS393224 UFN393224:UFO393224 UPJ393224:UPK393224 UZF393224:UZG393224 VJB393224:VJC393224 VSX393224:VSY393224 WCT393224:WCU393224 WMP393224:WMQ393224 WWL393224:WWM393224 AD458760:AE458760 JZ458760:KA458760 TV458760:TW458760 ADR458760:ADS458760 ANN458760:ANO458760 AXJ458760:AXK458760 BHF458760:BHG458760 BRB458760:BRC458760 CAX458760:CAY458760 CKT458760:CKU458760 CUP458760:CUQ458760 DEL458760:DEM458760 DOH458760:DOI458760 DYD458760:DYE458760 EHZ458760:EIA458760 ERV458760:ERW458760 FBR458760:FBS458760 FLN458760:FLO458760 FVJ458760:FVK458760 GFF458760:GFG458760 GPB458760:GPC458760 GYX458760:GYY458760 HIT458760:HIU458760 HSP458760:HSQ458760 ICL458760:ICM458760 IMH458760:IMI458760 IWD458760:IWE458760 JFZ458760:JGA458760 JPV458760:JPW458760 JZR458760:JZS458760 KJN458760:KJO458760 KTJ458760:KTK458760 LDF458760:LDG458760 LNB458760:LNC458760 LWX458760:LWY458760 MGT458760:MGU458760 MQP458760:MQQ458760 NAL458760:NAM458760 NKH458760:NKI458760 NUD458760:NUE458760 ODZ458760:OEA458760 ONV458760:ONW458760 OXR458760:OXS458760 PHN458760:PHO458760 PRJ458760:PRK458760 QBF458760:QBG458760 QLB458760:QLC458760 QUX458760:QUY458760 RET458760:REU458760 ROP458760:ROQ458760 RYL458760:RYM458760 SIH458760:SII458760 SSD458760:SSE458760 TBZ458760:TCA458760 TLV458760:TLW458760 TVR458760:TVS458760 UFN458760:UFO458760 UPJ458760:UPK458760 UZF458760:UZG458760 VJB458760:VJC458760 VSX458760:VSY458760 WCT458760:WCU458760 WMP458760:WMQ458760 WWL458760:WWM458760 AD524296:AE524296 JZ524296:KA524296 TV524296:TW524296 ADR524296:ADS524296 ANN524296:ANO524296 AXJ524296:AXK524296 BHF524296:BHG524296 BRB524296:BRC524296 CAX524296:CAY524296 CKT524296:CKU524296 CUP524296:CUQ524296 DEL524296:DEM524296 DOH524296:DOI524296 DYD524296:DYE524296 EHZ524296:EIA524296 ERV524296:ERW524296 FBR524296:FBS524296 FLN524296:FLO524296 FVJ524296:FVK524296 GFF524296:GFG524296 GPB524296:GPC524296 GYX524296:GYY524296 HIT524296:HIU524296 HSP524296:HSQ524296 ICL524296:ICM524296 IMH524296:IMI524296 IWD524296:IWE524296 JFZ524296:JGA524296 JPV524296:JPW524296 JZR524296:JZS524296 KJN524296:KJO524296 KTJ524296:KTK524296 LDF524296:LDG524296 LNB524296:LNC524296 LWX524296:LWY524296 MGT524296:MGU524296 MQP524296:MQQ524296 NAL524296:NAM524296 NKH524296:NKI524296 NUD524296:NUE524296 ODZ524296:OEA524296 ONV524296:ONW524296 OXR524296:OXS524296 PHN524296:PHO524296 PRJ524296:PRK524296 QBF524296:QBG524296 QLB524296:QLC524296 QUX524296:QUY524296 RET524296:REU524296 ROP524296:ROQ524296 RYL524296:RYM524296 SIH524296:SII524296 SSD524296:SSE524296 TBZ524296:TCA524296 TLV524296:TLW524296 TVR524296:TVS524296 UFN524296:UFO524296 UPJ524296:UPK524296 UZF524296:UZG524296 VJB524296:VJC524296 VSX524296:VSY524296 WCT524296:WCU524296 WMP524296:WMQ524296 WWL524296:WWM524296 AD589832:AE589832 JZ589832:KA589832 TV589832:TW589832 ADR589832:ADS589832 ANN589832:ANO589832 AXJ589832:AXK589832 BHF589832:BHG589832 BRB589832:BRC589832 CAX589832:CAY589832 CKT589832:CKU589832 CUP589832:CUQ589832 DEL589832:DEM589832 DOH589832:DOI589832 DYD589832:DYE589832 EHZ589832:EIA589832 ERV589832:ERW589832 FBR589832:FBS589832 FLN589832:FLO589832 FVJ589832:FVK589832 GFF589832:GFG589832 GPB589832:GPC589832 GYX589832:GYY589832 HIT589832:HIU589832 HSP589832:HSQ589832 ICL589832:ICM589832 IMH589832:IMI589832 IWD589832:IWE589832 JFZ589832:JGA589832 JPV589832:JPW589832 JZR589832:JZS589832 KJN589832:KJO589832 KTJ589832:KTK589832 LDF589832:LDG589832 LNB589832:LNC589832 LWX589832:LWY589832 MGT589832:MGU589832 MQP589832:MQQ589832 NAL589832:NAM589832 NKH589832:NKI589832 NUD589832:NUE589832 ODZ589832:OEA589832 ONV589832:ONW589832 OXR589832:OXS589832 PHN589832:PHO589832 PRJ589832:PRK589832 QBF589832:QBG589832 QLB589832:QLC589832 QUX589832:QUY589832 RET589832:REU589832 ROP589832:ROQ589832 RYL589832:RYM589832 SIH589832:SII589832 SSD589832:SSE589832 TBZ589832:TCA589832 TLV589832:TLW589832 TVR589832:TVS589832 UFN589832:UFO589832 UPJ589832:UPK589832 UZF589832:UZG589832 VJB589832:VJC589832 VSX589832:VSY589832 WCT589832:WCU589832 WMP589832:WMQ589832 WWL589832:WWM589832 AD655368:AE655368 JZ655368:KA655368 TV655368:TW655368 ADR655368:ADS655368 ANN655368:ANO655368 AXJ655368:AXK655368 BHF655368:BHG655368 BRB655368:BRC655368 CAX655368:CAY655368 CKT655368:CKU655368 CUP655368:CUQ655368 DEL655368:DEM655368 DOH655368:DOI655368 DYD655368:DYE655368 EHZ655368:EIA655368 ERV655368:ERW655368 FBR655368:FBS655368 FLN655368:FLO655368 FVJ655368:FVK655368 GFF655368:GFG655368 GPB655368:GPC655368 GYX655368:GYY655368 HIT655368:HIU655368 HSP655368:HSQ655368 ICL655368:ICM655368 IMH655368:IMI655368 IWD655368:IWE655368 JFZ655368:JGA655368 JPV655368:JPW655368 JZR655368:JZS655368 KJN655368:KJO655368 KTJ655368:KTK655368 LDF655368:LDG655368 LNB655368:LNC655368 LWX655368:LWY655368 MGT655368:MGU655368 MQP655368:MQQ655368 NAL655368:NAM655368 NKH655368:NKI655368 NUD655368:NUE655368 ODZ655368:OEA655368 ONV655368:ONW655368 OXR655368:OXS655368 PHN655368:PHO655368 PRJ655368:PRK655368 QBF655368:QBG655368 QLB655368:QLC655368 QUX655368:QUY655368 RET655368:REU655368 ROP655368:ROQ655368 RYL655368:RYM655368 SIH655368:SII655368 SSD655368:SSE655368 TBZ655368:TCA655368 TLV655368:TLW655368 TVR655368:TVS655368 UFN655368:UFO655368 UPJ655368:UPK655368 UZF655368:UZG655368 VJB655368:VJC655368 VSX655368:VSY655368 WCT655368:WCU655368 WMP655368:WMQ655368 WWL655368:WWM655368 AD720904:AE720904 JZ720904:KA720904 TV720904:TW720904 ADR720904:ADS720904 ANN720904:ANO720904 AXJ720904:AXK720904 BHF720904:BHG720904 BRB720904:BRC720904 CAX720904:CAY720904 CKT720904:CKU720904 CUP720904:CUQ720904 DEL720904:DEM720904 DOH720904:DOI720904 DYD720904:DYE720904 EHZ720904:EIA720904 ERV720904:ERW720904 FBR720904:FBS720904 FLN720904:FLO720904 FVJ720904:FVK720904 GFF720904:GFG720904 GPB720904:GPC720904 GYX720904:GYY720904 HIT720904:HIU720904 HSP720904:HSQ720904 ICL720904:ICM720904 IMH720904:IMI720904 IWD720904:IWE720904 JFZ720904:JGA720904 JPV720904:JPW720904 JZR720904:JZS720904 KJN720904:KJO720904 KTJ720904:KTK720904 LDF720904:LDG720904 LNB720904:LNC720904 LWX720904:LWY720904 MGT720904:MGU720904 MQP720904:MQQ720904 NAL720904:NAM720904 NKH720904:NKI720904 NUD720904:NUE720904 ODZ720904:OEA720904 ONV720904:ONW720904 OXR720904:OXS720904 PHN720904:PHO720904 PRJ720904:PRK720904 QBF720904:QBG720904 QLB720904:QLC720904 QUX720904:QUY720904 RET720904:REU720904 ROP720904:ROQ720904 RYL720904:RYM720904 SIH720904:SII720904 SSD720904:SSE720904 TBZ720904:TCA720904 TLV720904:TLW720904 TVR720904:TVS720904 UFN720904:UFO720904 UPJ720904:UPK720904 UZF720904:UZG720904 VJB720904:VJC720904 VSX720904:VSY720904 WCT720904:WCU720904 WMP720904:WMQ720904 WWL720904:WWM720904 AD786440:AE786440 JZ786440:KA786440 TV786440:TW786440 ADR786440:ADS786440 ANN786440:ANO786440 AXJ786440:AXK786440 BHF786440:BHG786440 BRB786440:BRC786440 CAX786440:CAY786440 CKT786440:CKU786440 CUP786440:CUQ786440 DEL786440:DEM786440 DOH786440:DOI786440 DYD786440:DYE786440 EHZ786440:EIA786440 ERV786440:ERW786440 FBR786440:FBS786440 FLN786440:FLO786440 FVJ786440:FVK786440 GFF786440:GFG786440 GPB786440:GPC786440 GYX786440:GYY786440 HIT786440:HIU786440 HSP786440:HSQ786440 ICL786440:ICM786440 IMH786440:IMI786440 IWD786440:IWE786440 JFZ786440:JGA786440 JPV786440:JPW786440 JZR786440:JZS786440 KJN786440:KJO786440 KTJ786440:KTK786440 LDF786440:LDG786440 LNB786440:LNC786440 LWX786440:LWY786440 MGT786440:MGU786440 MQP786440:MQQ786440 NAL786440:NAM786440 NKH786440:NKI786440 NUD786440:NUE786440 ODZ786440:OEA786440 ONV786440:ONW786440 OXR786440:OXS786440 PHN786440:PHO786440 PRJ786440:PRK786440 QBF786440:QBG786440 QLB786440:QLC786440 QUX786440:QUY786440 RET786440:REU786440 ROP786440:ROQ786440 RYL786440:RYM786440 SIH786440:SII786440 SSD786440:SSE786440 TBZ786440:TCA786440 TLV786440:TLW786440 TVR786440:TVS786440 UFN786440:UFO786440 UPJ786440:UPK786440 UZF786440:UZG786440 VJB786440:VJC786440 VSX786440:VSY786440 WCT786440:WCU786440 WMP786440:WMQ786440 WWL786440:WWM786440 AD851976:AE851976 JZ851976:KA851976 TV851976:TW851976 ADR851976:ADS851976 ANN851976:ANO851976 AXJ851976:AXK851976 BHF851976:BHG851976 BRB851976:BRC851976 CAX851976:CAY851976 CKT851976:CKU851976 CUP851976:CUQ851976 DEL851976:DEM851976 DOH851976:DOI851976 DYD851976:DYE851976 EHZ851976:EIA851976 ERV851976:ERW851976 FBR851976:FBS851976 FLN851976:FLO851976 FVJ851976:FVK851976 GFF851976:GFG851976 GPB851976:GPC851976 GYX851976:GYY851976 HIT851976:HIU851976 HSP851976:HSQ851976 ICL851976:ICM851976 IMH851976:IMI851976 IWD851976:IWE851976 JFZ851976:JGA851976 JPV851976:JPW851976 JZR851976:JZS851976 KJN851976:KJO851976 KTJ851976:KTK851976 LDF851976:LDG851976 LNB851976:LNC851976 LWX851976:LWY851976 MGT851976:MGU851976 MQP851976:MQQ851976 NAL851976:NAM851976 NKH851976:NKI851976 NUD851976:NUE851976 ODZ851976:OEA851976 ONV851976:ONW851976 OXR851976:OXS851976 PHN851976:PHO851976 PRJ851976:PRK851976 QBF851976:QBG851976 QLB851976:QLC851976 QUX851976:QUY851976 RET851976:REU851976 ROP851976:ROQ851976 RYL851976:RYM851976 SIH851976:SII851976 SSD851976:SSE851976 TBZ851976:TCA851976 TLV851976:TLW851976 TVR851976:TVS851976 UFN851976:UFO851976 UPJ851976:UPK851976 UZF851976:UZG851976 VJB851976:VJC851976 VSX851976:VSY851976 WCT851976:WCU851976 WMP851976:WMQ851976 WWL851976:WWM851976 AD917512:AE917512 JZ917512:KA917512 TV917512:TW917512 ADR917512:ADS917512 ANN917512:ANO917512 AXJ917512:AXK917512 BHF917512:BHG917512 BRB917512:BRC917512 CAX917512:CAY917512 CKT917512:CKU917512 CUP917512:CUQ917512 DEL917512:DEM917512 DOH917512:DOI917512 DYD917512:DYE917512 EHZ917512:EIA917512 ERV917512:ERW917512 FBR917512:FBS917512 FLN917512:FLO917512 FVJ917512:FVK917512 GFF917512:GFG917512 GPB917512:GPC917512 GYX917512:GYY917512 HIT917512:HIU917512 HSP917512:HSQ917512 ICL917512:ICM917512 IMH917512:IMI917512 IWD917512:IWE917512 JFZ917512:JGA917512 JPV917512:JPW917512 JZR917512:JZS917512 KJN917512:KJO917512 KTJ917512:KTK917512 LDF917512:LDG917512 LNB917512:LNC917512 LWX917512:LWY917512 MGT917512:MGU917512 MQP917512:MQQ917512 NAL917512:NAM917512 NKH917512:NKI917512 NUD917512:NUE917512 ODZ917512:OEA917512 ONV917512:ONW917512 OXR917512:OXS917512 PHN917512:PHO917512 PRJ917512:PRK917512 QBF917512:QBG917512 QLB917512:QLC917512 QUX917512:QUY917512 RET917512:REU917512 ROP917512:ROQ917512 RYL917512:RYM917512 SIH917512:SII917512 SSD917512:SSE917512 TBZ917512:TCA917512 TLV917512:TLW917512 TVR917512:TVS917512 UFN917512:UFO917512 UPJ917512:UPK917512 UZF917512:UZG917512 VJB917512:VJC917512 VSX917512:VSY917512 WCT917512:WCU917512 WMP917512:WMQ917512 WWL917512:WWM917512 AD983048:AE983048 JZ983048:KA983048 TV983048:TW983048 ADR983048:ADS983048 ANN983048:ANO983048 AXJ983048:AXK983048 BHF983048:BHG983048 BRB983048:BRC983048 CAX983048:CAY983048 CKT983048:CKU983048 CUP983048:CUQ983048 DEL983048:DEM983048 DOH983048:DOI983048 DYD983048:DYE983048 EHZ983048:EIA983048 ERV983048:ERW983048 FBR983048:FBS983048 FLN983048:FLO983048 FVJ983048:FVK983048 GFF983048:GFG983048 GPB983048:GPC983048 GYX983048:GYY983048 HIT983048:HIU983048 HSP983048:HSQ983048 ICL983048:ICM983048 IMH983048:IMI983048 IWD983048:IWE983048 JFZ983048:JGA983048 JPV983048:JPW983048 JZR983048:JZS983048 KJN983048:KJO983048 KTJ983048:KTK983048 LDF983048:LDG983048 LNB983048:LNC983048 LWX983048:LWY983048 MGT983048:MGU983048 MQP983048:MQQ983048 NAL983048:NAM983048 NKH983048:NKI983048 NUD983048:NUE983048 ODZ983048:OEA983048 ONV983048:ONW983048 OXR983048:OXS983048 PHN983048:PHO983048 PRJ983048:PRK983048 QBF983048:QBG983048 QLB983048:QLC983048 QUX983048:QUY983048 RET983048:REU983048 ROP983048:ROQ983048 RYL983048:RYM983048 SIH983048:SII983048 SSD983048:SSE983048 TBZ983048:TCA983048 TLV983048:TLW983048 TVR983048:TVS983048 UFN983048:UFO983048 UPJ983048:UPK983048 UZF983048:UZG983048 VJB983048:VJC983048 VSX983048:VSY983048 WCT983048:WCU983048 WMP983048:WMQ983048 WWL983048:WWM983048" xr:uid="{6FA8CCF2-3E8F-408B-AD96-7AB96F667DC2}">
      <formula1>"昭和,平成,令和"</formula1>
    </dataValidation>
  </dataValidations>
  <pageMargins left="0.78740157480314965" right="0.78740157480314965" top="0.98425196850393704" bottom="0.98425196850393704" header="0.51181102362204722" footer="0.51181102362204722"/>
  <pageSetup paperSize="9" orientation="landscape" blackAndWhite="1"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71FB1-0D65-4EB1-BF46-A423E837C778}">
  <dimension ref="A1:I56"/>
  <sheetViews>
    <sheetView showGridLines="0" view="pageBreakPreview" zoomScaleNormal="100" zoomScaleSheetLayoutView="100" workbookViewId="0">
      <selection activeCell="A2" sqref="A2"/>
    </sheetView>
  </sheetViews>
  <sheetFormatPr defaultRowHeight="13.5" x14ac:dyDescent="0.15"/>
  <cols>
    <col min="1" max="16384" width="9" style="196"/>
  </cols>
  <sheetData>
    <row r="1" spans="1:9" ht="17.25" x14ac:dyDescent="0.15">
      <c r="A1" s="237" t="s">
        <v>1245</v>
      </c>
    </row>
    <row r="3" spans="1:9" x14ac:dyDescent="0.15">
      <c r="A3" s="229" t="s">
        <v>1246</v>
      </c>
      <c r="B3" s="238"/>
      <c r="C3" s="238"/>
      <c r="D3" s="238"/>
      <c r="E3" s="238"/>
      <c r="F3" s="238"/>
      <c r="G3" s="238"/>
      <c r="H3" s="238"/>
      <c r="I3" s="230"/>
    </row>
    <row r="4" spans="1:9" x14ac:dyDescent="0.15">
      <c r="A4" s="231"/>
      <c r="I4" s="232"/>
    </row>
    <row r="5" spans="1:9" x14ac:dyDescent="0.15">
      <c r="A5" s="231"/>
      <c r="I5" s="232"/>
    </row>
    <row r="6" spans="1:9" x14ac:dyDescent="0.15">
      <c r="A6" s="231"/>
      <c r="I6" s="232"/>
    </row>
    <row r="7" spans="1:9" x14ac:dyDescent="0.15">
      <c r="A7" s="231"/>
      <c r="I7" s="232"/>
    </row>
    <row r="8" spans="1:9" x14ac:dyDescent="0.15">
      <c r="A8" s="231"/>
      <c r="I8" s="232"/>
    </row>
    <row r="9" spans="1:9" x14ac:dyDescent="0.15">
      <c r="A9" s="231"/>
      <c r="I9" s="232"/>
    </row>
    <row r="10" spans="1:9" x14ac:dyDescent="0.15">
      <c r="A10" s="231"/>
      <c r="I10" s="232"/>
    </row>
    <row r="11" spans="1:9" x14ac:dyDescent="0.15">
      <c r="A11" s="231"/>
      <c r="I11" s="232"/>
    </row>
    <row r="12" spans="1:9" x14ac:dyDescent="0.15">
      <c r="A12" s="231"/>
      <c r="I12" s="232"/>
    </row>
    <row r="13" spans="1:9" x14ac:dyDescent="0.15">
      <c r="A13" s="231"/>
      <c r="I13" s="232"/>
    </row>
    <row r="14" spans="1:9" x14ac:dyDescent="0.15">
      <c r="A14" s="231"/>
      <c r="I14" s="232"/>
    </row>
    <row r="15" spans="1:9" x14ac:dyDescent="0.15">
      <c r="A15" s="231"/>
      <c r="I15" s="232"/>
    </row>
    <row r="16" spans="1:9" x14ac:dyDescent="0.15">
      <c r="A16" s="231"/>
      <c r="I16" s="232"/>
    </row>
    <row r="17" spans="1:9" x14ac:dyDescent="0.15">
      <c r="A17" s="231"/>
      <c r="I17" s="232"/>
    </row>
    <row r="18" spans="1:9" x14ac:dyDescent="0.15">
      <c r="A18" s="231"/>
      <c r="I18" s="232"/>
    </row>
    <row r="19" spans="1:9" x14ac:dyDescent="0.15">
      <c r="A19" s="231"/>
      <c r="I19" s="232"/>
    </row>
    <row r="20" spans="1:9" x14ac:dyDescent="0.15">
      <c r="A20" s="231"/>
      <c r="I20" s="232"/>
    </row>
    <row r="21" spans="1:9" x14ac:dyDescent="0.15">
      <c r="A21" s="231"/>
      <c r="I21" s="232"/>
    </row>
    <row r="22" spans="1:9" x14ac:dyDescent="0.15">
      <c r="A22" s="231"/>
      <c r="I22" s="232"/>
    </row>
    <row r="23" spans="1:9" x14ac:dyDescent="0.15">
      <c r="A23" s="231"/>
      <c r="I23" s="232"/>
    </row>
    <row r="24" spans="1:9" x14ac:dyDescent="0.15">
      <c r="A24" s="231"/>
      <c r="I24" s="232"/>
    </row>
    <row r="25" spans="1:9" x14ac:dyDescent="0.15">
      <c r="A25" s="231"/>
      <c r="I25" s="232"/>
    </row>
    <row r="26" spans="1:9" x14ac:dyDescent="0.15">
      <c r="A26" s="231"/>
      <c r="I26" s="232"/>
    </row>
    <row r="27" spans="1:9" x14ac:dyDescent="0.15">
      <c r="A27" s="231"/>
      <c r="I27" s="232"/>
    </row>
    <row r="28" spans="1:9" x14ac:dyDescent="0.15">
      <c r="A28" s="231"/>
      <c r="I28" s="232"/>
    </row>
    <row r="29" spans="1:9" x14ac:dyDescent="0.15">
      <c r="A29" s="233"/>
      <c r="B29" s="233"/>
      <c r="C29" s="233"/>
      <c r="D29" s="233"/>
      <c r="E29" s="233"/>
      <c r="F29" s="233"/>
      <c r="G29" s="233"/>
      <c r="H29" s="233"/>
      <c r="I29" s="233"/>
    </row>
    <row r="30" spans="1:9" x14ac:dyDescent="0.15">
      <c r="A30" s="229" t="s">
        <v>1247</v>
      </c>
      <c r="B30" s="238"/>
      <c r="C30" s="238"/>
      <c r="D30" s="238"/>
      <c r="E30" s="238"/>
      <c r="F30" s="238"/>
      <c r="G30" s="238"/>
      <c r="H30" s="238"/>
      <c r="I30" s="230"/>
    </row>
    <row r="31" spans="1:9" x14ac:dyDescent="0.15">
      <c r="A31" s="231"/>
      <c r="I31" s="232"/>
    </row>
    <row r="32" spans="1:9" x14ac:dyDescent="0.15">
      <c r="A32" s="231"/>
      <c r="I32" s="232"/>
    </row>
    <row r="33" spans="1:9" x14ac:dyDescent="0.15">
      <c r="A33" s="231"/>
      <c r="I33" s="232"/>
    </row>
    <row r="34" spans="1:9" x14ac:dyDescent="0.15">
      <c r="A34" s="231"/>
      <c r="I34" s="232"/>
    </row>
    <row r="35" spans="1:9" x14ac:dyDescent="0.15">
      <c r="A35" s="231"/>
      <c r="I35" s="232"/>
    </row>
    <row r="36" spans="1:9" x14ac:dyDescent="0.15">
      <c r="A36" s="231"/>
      <c r="I36" s="232"/>
    </row>
    <row r="37" spans="1:9" x14ac:dyDescent="0.15">
      <c r="A37" s="231"/>
      <c r="I37" s="232"/>
    </row>
    <row r="38" spans="1:9" x14ac:dyDescent="0.15">
      <c r="A38" s="231"/>
      <c r="I38" s="232"/>
    </row>
    <row r="39" spans="1:9" x14ac:dyDescent="0.15">
      <c r="A39" s="231"/>
      <c r="I39" s="232"/>
    </row>
    <row r="40" spans="1:9" x14ac:dyDescent="0.15">
      <c r="A40" s="231"/>
      <c r="I40" s="232"/>
    </row>
    <row r="41" spans="1:9" x14ac:dyDescent="0.15">
      <c r="A41" s="231"/>
      <c r="I41" s="232"/>
    </row>
    <row r="42" spans="1:9" x14ac:dyDescent="0.15">
      <c r="A42" s="231"/>
      <c r="I42" s="232"/>
    </row>
    <row r="43" spans="1:9" x14ac:dyDescent="0.15">
      <c r="A43" s="231"/>
      <c r="I43" s="232"/>
    </row>
    <row r="44" spans="1:9" x14ac:dyDescent="0.15">
      <c r="A44" s="231"/>
      <c r="I44" s="232"/>
    </row>
    <row r="45" spans="1:9" x14ac:dyDescent="0.15">
      <c r="A45" s="231"/>
      <c r="I45" s="232"/>
    </row>
    <row r="46" spans="1:9" x14ac:dyDescent="0.15">
      <c r="A46" s="231"/>
      <c r="I46" s="232"/>
    </row>
    <row r="47" spans="1:9" x14ac:dyDescent="0.15">
      <c r="A47" s="231"/>
      <c r="I47" s="232"/>
    </row>
    <row r="48" spans="1:9" x14ac:dyDescent="0.15">
      <c r="A48" s="231"/>
      <c r="I48" s="232"/>
    </row>
    <row r="49" spans="1:9" x14ac:dyDescent="0.15">
      <c r="A49" s="231"/>
      <c r="I49" s="232"/>
    </row>
    <row r="50" spans="1:9" x14ac:dyDescent="0.15">
      <c r="A50" s="231"/>
      <c r="I50" s="232"/>
    </row>
    <row r="51" spans="1:9" x14ac:dyDescent="0.15">
      <c r="A51" s="231"/>
      <c r="I51" s="232"/>
    </row>
    <row r="52" spans="1:9" x14ac:dyDescent="0.15">
      <c r="A52" s="231"/>
      <c r="I52" s="232"/>
    </row>
    <row r="53" spans="1:9" x14ac:dyDescent="0.15">
      <c r="A53" s="231"/>
      <c r="I53" s="232"/>
    </row>
    <row r="54" spans="1:9" x14ac:dyDescent="0.15">
      <c r="A54" s="231"/>
      <c r="I54" s="232"/>
    </row>
    <row r="55" spans="1:9" x14ac:dyDescent="0.15">
      <c r="A55" s="236"/>
      <c r="B55" s="234"/>
      <c r="C55" s="234"/>
      <c r="D55" s="234"/>
      <c r="E55" s="234"/>
      <c r="F55" s="234"/>
      <c r="G55" s="234"/>
      <c r="H55" s="234"/>
      <c r="I55" s="235"/>
    </row>
    <row r="56" spans="1:9" x14ac:dyDescent="0.15">
      <c r="A56" s="238"/>
      <c r="B56" s="238"/>
      <c r="C56" s="238"/>
      <c r="D56" s="238"/>
      <c r="E56" s="238"/>
      <c r="F56" s="238"/>
      <c r="G56" s="238"/>
      <c r="H56" s="238"/>
      <c r="I56" s="238"/>
    </row>
  </sheetData>
  <phoneticPr fontId="50"/>
  <pageMargins left="1" right="1" top="1" bottom="1" header="0.5" footer="0.5"/>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99B79-B787-4E70-8FE5-5630FE94F0BA}">
  <sheetPr>
    <pageSetUpPr fitToPage="1"/>
  </sheetPr>
  <dimension ref="A1:AE36"/>
  <sheetViews>
    <sheetView showGridLines="0" showZeros="0" topLeftCell="A16" zoomScaleNormal="100" zoomScaleSheetLayoutView="100" workbookViewId="0">
      <selection activeCell="J19" sqref="J19:AB19"/>
    </sheetView>
  </sheetViews>
  <sheetFormatPr defaultColWidth="3" defaultRowHeight="17.25" x14ac:dyDescent="0.15"/>
  <cols>
    <col min="1" max="16384" width="3" style="194"/>
  </cols>
  <sheetData>
    <row r="1" spans="1:31" ht="24" x14ac:dyDescent="0.15">
      <c r="A1" s="262"/>
      <c r="B1" s="262"/>
      <c r="C1" s="262"/>
      <c r="D1" s="262"/>
      <c r="E1" s="262"/>
      <c r="F1" s="262"/>
      <c r="G1" s="262"/>
      <c r="H1" s="262"/>
      <c r="I1" s="262"/>
      <c r="J1" s="1291" t="s">
        <v>1240</v>
      </c>
      <c r="K1" s="1291"/>
      <c r="L1" s="1291"/>
      <c r="M1" s="262"/>
      <c r="N1" s="262"/>
      <c r="O1" s="262"/>
      <c r="P1" s="262"/>
      <c r="Q1" s="262"/>
      <c r="R1" s="1291" t="s">
        <v>1241</v>
      </c>
      <c r="S1" s="1291"/>
      <c r="T1" s="1291"/>
      <c r="U1" s="262"/>
      <c r="V1" s="262"/>
      <c r="W1" s="262"/>
      <c r="X1" s="262"/>
      <c r="Y1" s="262"/>
      <c r="Z1" s="1291" t="s">
        <v>1242</v>
      </c>
      <c r="AA1" s="1291"/>
      <c r="AB1" s="1291"/>
      <c r="AC1" s="262"/>
    </row>
    <row r="2" spans="1:31" ht="14.25" customHeight="1" x14ac:dyDescent="0.15">
      <c r="A2" s="262"/>
      <c r="B2" s="262"/>
      <c r="C2" s="262"/>
      <c r="D2" s="262"/>
      <c r="E2" s="262"/>
      <c r="F2" s="262"/>
      <c r="G2" s="262"/>
      <c r="H2" s="262"/>
      <c r="I2" s="1292" t="s">
        <v>1248</v>
      </c>
      <c r="J2" s="1292"/>
      <c r="K2" s="1292"/>
      <c r="L2" s="1292"/>
      <c r="M2" s="1292"/>
      <c r="N2" s="242"/>
      <c r="O2" s="242"/>
      <c r="P2" s="242"/>
      <c r="Q2" s="1292" t="s">
        <v>1249</v>
      </c>
      <c r="R2" s="1292"/>
      <c r="S2" s="1292"/>
      <c r="T2" s="1292"/>
      <c r="U2" s="1292"/>
      <c r="V2" s="242"/>
      <c r="W2" s="242"/>
      <c r="X2" s="242"/>
      <c r="Y2" s="1292" t="s">
        <v>1250</v>
      </c>
      <c r="Z2" s="1292"/>
      <c r="AA2" s="1292"/>
      <c r="AB2" s="1292"/>
      <c r="AC2" s="1292"/>
    </row>
    <row r="3" spans="1:31" ht="37.5" customHeight="1" x14ac:dyDescent="0.15">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row>
    <row r="4" spans="1:31" x14ac:dyDescent="0.15">
      <c r="A4" s="1143" t="s">
        <v>1243</v>
      </c>
      <c r="B4" s="1143"/>
      <c r="C4" s="1143"/>
      <c r="D4" s="1143"/>
      <c r="E4" s="1143"/>
      <c r="F4" s="1143"/>
      <c r="G4" s="1143"/>
      <c r="H4" s="1143"/>
      <c r="I4" s="1143"/>
      <c r="J4" s="1143"/>
      <c r="K4" s="1143"/>
      <c r="L4" s="1143"/>
      <c r="M4" s="1143"/>
      <c r="N4" s="1143"/>
      <c r="O4" s="1143"/>
      <c r="P4" s="1143"/>
      <c r="Q4" s="1143"/>
      <c r="R4" s="1143"/>
      <c r="S4" s="1143"/>
      <c r="T4" s="1143"/>
      <c r="U4" s="1143"/>
      <c r="V4" s="1143"/>
      <c r="W4" s="1143"/>
      <c r="X4" s="1143"/>
      <c r="Y4" s="1143"/>
      <c r="Z4" s="1143"/>
      <c r="AA4" s="1143"/>
      <c r="AB4" s="1143"/>
      <c r="AC4" s="1143"/>
    </row>
    <row r="5" spans="1:31" ht="34.5" customHeight="1" x14ac:dyDescent="0.15">
      <c r="A5" s="1295" t="s">
        <v>1251</v>
      </c>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7"/>
    </row>
    <row r="6" spans="1:31" ht="45" customHeight="1" x14ac:dyDescent="0.15">
      <c r="A6" s="1298" t="s">
        <v>1252</v>
      </c>
      <c r="B6" s="1298"/>
      <c r="C6" s="1298"/>
      <c r="D6" s="1298"/>
      <c r="E6" s="1298"/>
      <c r="F6" s="1298"/>
      <c r="G6" s="1298"/>
      <c r="H6" s="1298"/>
      <c r="I6" s="1299" t="str">
        <f>'01.入会申込書'!M27</f>
        <v>▼選択</v>
      </c>
      <c r="J6" s="1300"/>
      <c r="K6" s="1300"/>
      <c r="L6" s="1300"/>
      <c r="M6" s="1300"/>
      <c r="N6" s="1300"/>
      <c r="O6" s="1300"/>
      <c r="P6" s="1300"/>
      <c r="Q6" s="1300"/>
      <c r="R6" s="263" t="s">
        <v>1112</v>
      </c>
      <c r="S6" s="1300" t="str">
        <f>'01.入会申込書'!AI27</f>
        <v/>
      </c>
      <c r="T6" s="1300"/>
      <c r="U6" s="263" t="s">
        <v>1123</v>
      </c>
      <c r="V6" s="1300" t="str">
        <f>'01.入会申込書'!AP27</f>
        <v/>
      </c>
      <c r="W6" s="1300"/>
      <c r="X6" s="1300"/>
      <c r="Y6" s="1300"/>
      <c r="Z6" s="1300"/>
      <c r="AA6" s="263"/>
      <c r="AB6" s="263" t="s">
        <v>1114</v>
      </c>
      <c r="AC6" s="264"/>
      <c r="AD6" s="197"/>
      <c r="AE6" s="197"/>
    </row>
    <row r="7" spans="1:31" ht="22.5" customHeight="1" x14ac:dyDescent="0.15">
      <c r="A7" s="1298" t="s">
        <v>1244</v>
      </c>
      <c r="B7" s="1298"/>
      <c r="C7" s="1298"/>
      <c r="D7" s="1298"/>
      <c r="E7" s="1298"/>
      <c r="F7" s="1298"/>
      <c r="G7" s="1298"/>
      <c r="H7" s="1298"/>
      <c r="I7" s="1301" t="str">
        <f>'01.入会申込書'!AN29</f>
        <v>令和</v>
      </c>
      <c r="J7" s="1293"/>
      <c r="K7" s="1293" t="str">
        <f>'01.入会申込書'!AP29</f>
        <v/>
      </c>
      <c r="L7" s="1293"/>
      <c r="M7" s="1293"/>
      <c r="N7" s="265" t="s">
        <v>1108</v>
      </c>
      <c r="O7" s="1293" t="str">
        <f>'01.入会申込書'!AT29</f>
        <v/>
      </c>
      <c r="P7" s="1293"/>
      <c r="Q7" s="1293"/>
      <c r="R7" s="265" t="s">
        <v>1109</v>
      </c>
      <c r="S7" s="1293" t="str">
        <f>'01.入会申込書'!AX29</f>
        <v/>
      </c>
      <c r="T7" s="1293"/>
      <c r="U7" s="1293"/>
      <c r="V7" s="265" t="s">
        <v>1253</v>
      </c>
      <c r="W7" s="265"/>
      <c r="X7" s="265"/>
      <c r="Y7" s="265"/>
      <c r="Z7" s="265"/>
      <c r="AA7" s="265"/>
      <c r="AB7" s="265"/>
      <c r="AC7" s="266"/>
    </row>
    <row r="8" spans="1:31" ht="22.5" customHeight="1" x14ac:dyDescent="0.15">
      <c r="A8" s="1298"/>
      <c r="B8" s="1298"/>
      <c r="C8" s="1298"/>
      <c r="D8" s="1298"/>
      <c r="E8" s="1298"/>
      <c r="F8" s="1298"/>
      <c r="G8" s="1298"/>
      <c r="H8" s="1298"/>
      <c r="I8" s="1302" t="str">
        <f>'01.入会申込書'!AN31</f>
        <v>令和</v>
      </c>
      <c r="J8" s="1294"/>
      <c r="K8" s="1294" t="str">
        <f>'01.入会申込書'!AP31</f>
        <v/>
      </c>
      <c r="L8" s="1294"/>
      <c r="M8" s="1294"/>
      <c r="N8" s="268" t="s">
        <v>1108</v>
      </c>
      <c r="O8" s="1294" t="str">
        <f>'01.入会申込書'!AT31</f>
        <v/>
      </c>
      <c r="P8" s="1294"/>
      <c r="Q8" s="1294"/>
      <c r="R8" s="268" t="s">
        <v>1109</v>
      </c>
      <c r="S8" s="1294" t="str">
        <f>'01.入会申込書'!AX31</f>
        <v/>
      </c>
      <c r="T8" s="1294"/>
      <c r="U8" s="1294"/>
      <c r="V8" s="268" t="s">
        <v>1254</v>
      </c>
      <c r="W8" s="268"/>
      <c r="X8" s="268"/>
      <c r="Y8" s="268"/>
      <c r="Z8" s="268"/>
      <c r="AA8" s="268"/>
      <c r="AB8" s="268"/>
      <c r="AC8" s="269"/>
    </row>
    <row r="9" spans="1:31" ht="45" customHeight="1" x14ac:dyDescent="0.15">
      <c r="A9" s="1298" t="s">
        <v>1117</v>
      </c>
      <c r="B9" s="1298"/>
      <c r="C9" s="1298"/>
      <c r="D9" s="1298"/>
      <c r="E9" s="1298"/>
      <c r="F9" s="1298"/>
      <c r="G9" s="1298"/>
      <c r="H9" s="1298"/>
      <c r="I9" s="1310" t="str">
        <f>'01.入会申込書'!M35</f>
        <v/>
      </c>
      <c r="J9" s="1311"/>
      <c r="K9" s="1311"/>
      <c r="L9" s="1311"/>
      <c r="M9" s="1311"/>
      <c r="N9" s="1311"/>
      <c r="O9" s="1311"/>
      <c r="P9" s="1311"/>
      <c r="Q9" s="1311"/>
      <c r="R9" s="1311"/>
      <c r="S9" s="1311"/>
      <c r="T9" s="1311"/>
      <c r="U9" s="1311"/>
      <c r="V9" s="1311"/>
      <c r="W9" s="1311"/>
      <c r="X9" s="1311"/>
      <c r="Y9" s="1311"/>
      <c r="Z9" s="1311"/>
      <c r="AA9" s="1311"/>
      <c r="AB9" s="1311"/>
      <c r="AC9" s="1312"/>
    </row>
    <row r="10" spans="1:31" ht="45" customHeight="1" x14ac:dyDescent="0.15">
      <c r="A10" s="1298" t="s">
        <v>1182</v>
      </c>
      <c r="B10" s="1298"/>
      <c r="C10" s="1298"/>
      <c r="D10" s="1298"/>
      <c r="E10" s="1298"/>
      <c r="F10" s="1298"/>
      <c r="G10" s="1298"/>
      <c r="H10" s="1298"/>
      <c r="I10" s="1310">
        <f>'01.入会申込書'!M47</f>
        <v>0</v>
      </c>
      <c r="J10" s="1311"/>
      <c r="K10" s="1311"/>
      <c r="L10" s="1311"/>
      <c r="M10" s="1311"/>
      <c r="N10" s="1311"/>
      <c r="O10" s="1311"/>
      <c r="P10" s="1311"/>
      <c r="Q10" s="1311"/>
      <c r="R10" s="1311"/>
      <c r="S10" s="1311"/>
      <c r="T10" s="1311"/>
      <c r="U10" s="1311"/>
      <c r="V10" s="1311"/>
      <c r="W10" s="1311"/>
      <c r="X10" s="1311"/>
      <c r="Y10" s="1311"/>
      <c r="Z10" s="1311"/>
      <c r="AA10" s="1311"/>
      <c r="AB10" s="1311"/>
      <c r="AC10" s="1312"/>
    </row>
    <row r="11" spans="1:31" ht="45" customHeight="1" x14ac:dyDescent="0.15">
      <c r="A11" s="1313" t="s">
        <v>1255</v>
      </c>
      <c r="B11" s="1313"/>
      <c r="C11" s="1313"/>
      <c r="D11" s="1313"/>
      <c r="E11" s="1313"/>
      <c r="F11" s="1313"/>
      <c r="G11" s="1313"/>
      <c r="H11" s="1313"/>
      <c r="I11" s="1310" t="str">
        <f>'01.入会申込書'!M70</f>
        <v/>
      </c>
      <c r="J11" s="1311"/>
      <c r="K11" s="1311"/>
      <c r="L11" s="1311"/>
      <c r="M11" s="1311"/>
      <c r="N11" s="1311"/>
      <c r="O11" s="1311"/>
      <c r="P11" s="1311"/>
      <c r="Q11" s="1311"/>
      <c r="R11" s="1311"/>
      <c r="S11" s="1311"/>
      <c r="T11" s="1311"/>
      <c r="U11" s="1311"/>
      <c r="V11" s="1311"/>
      <c r="W11" s="1311"/>
      <c r="X11" s="1311"/>
      <c r="Y11" s="1311"/>
      <c r="Z11" s="1311"/>
      <c r="AA11" s="1311"/>
      <c r="AB11" s="1311"/>
      <c r="AC11" s="1312"/>
    </row>
    <row r="12" spans="1:31" ht="18.75" customHeight="1" x14ac:dyDescent="0.15">
      <c r="A12" s="1309" t="s">
        <v>1256</v>
      </c>
      <c r="B12" s="1309"/>
      <c r="C12" s="1309"/>
      <c r="D12" s="1309"/>
      <c r="E12" s="1309"/>
      <c r="F12" s="1309"/>
      <c r="G12" s="1309"/>
      <c r="H12" s="1309"/>
      <c r="I12" s="1303" t="str">
        <f>'01.入会申込書'!M39</f>
        <v>　</v>
      </c>
      <c r="J12" s="1304"/>
      <c r="K12" s="1304"/>
      <c r="L12" s="1304"/>
      <c r="M12" s="1304"/>
      <c r="N12" s="1304"/>
      <c r="O12" s="1304"/>
      <c r="P12" s="1304"/>
      <c r="Q12" s="1304"/>
      <c r="R12" s="1304"/>
      <c r="S12" s="1304"/>
      <c r="T12" s="1304"/>
      <c r="U12" s="1304"/>
      <c r="V12" s="1304"/>
      <c r="W12" s="1304"/>
      <c r="X12" s="1304"/>
      <c r="Y12" s="1304"/>
      <c r="Z12" s="1304"/>
      <c r="AA12" s="1304"/>
      <c r="AB12" s="1304"/>
      <c r="AC12" s="1305"/>
    </row>
    <row r="13" spans="1:31" ht="18.75" customHeight="1" x14ac:dyDescent="0.15">
      <c r="A13" s="1309"/>
      <c r="B13" s="1309"/>
      <c r="C13" s="1309"/>
      <c r="D13" s="1309"/>
      <c r="E13" s="1309"/>
      <c r="F13" s="1309"/>
      <c r="G13" s="1309"/>
      <c r="H13" s="1309"/>
      <c r="I13" s="1306"/>
      <c r="J13" s="1307"/>
      <c r="K13" s="1307"/>
      <c r="L13" s="1307"/>
      <c r="M13" s="1307"/>
      <c r="N13" s="1307"/>
      <c r="O13" s="1307"/>
      <c r="P13" s="1307"/>
      <c r="Q13" s="1307"/>
      <c r="R13" s="1307"/>
      <c r="S13" s="1307"/>
      <c r="T13" s="1307"/>
      <c r="U13" s="1307"/>
      <c r="V13" s="1307"/>
      <c r="W13" s="1307"/>
      <c r="X13" s="1307"/>
      <c r="Y13" s="1307"/>
      <c r="Z13" s="1307"/>
      <c r="AA13" s="1307"/>
      <c r="AB13" s="1307"/>
      <c r="AC13" s="1308"/>
    </row>
    <row r="14" spans="1:31" ht="18.75" customHeight="1" x14ac:dyDescent="0.15">
      <c r="A14" s="1309"/>
      <c r="B14" s="1309"/>
      <c r="C14" s="1309"/>
      <c r="D14" s="1309"/>
      <c r="E14" s="1309"/>
      <c r="F14" s="1309"/>
      <c r="G14" s="1309"/>
      <c r="H14" s="1309"/>
      <c r="I14" s="268"/>
      <c r="J14" s="268" t="s">
        <v>1230</v>
      </c>
      <c r="K14" s="268"/>
      <c r="L14" s="1294" t="str">
        <f>'01.入会申込書'!M41</f>
        <v/>
      </c>
      <c r="M14" s="1294"/>
      <c r="N14" s="1294"/>
      <c r="O14" s="1294"/>
      <c r="P14" s="267" t="s">
        <v>1121</v>
      </c>
      <c r="Q14" s="1294" t="str">
        <f>'01.入会申込書'!S41</f>
        <v/>
      </c>
      <c r="R14" s="1294"/>
      <c r="S14" s="1294"/>
      <c r="T14" s="267" t="s">
        <v>1121</v>
      </c>
      <c r="U14" s="1294" t="str">
        <f>'01.入会申込書'!Y41</f>
        <v/>
      </c>
      <c r="V14" s="1294"/>
      <c r="W14" s="1294"/>
      <c r="X14" s="1294"/>
      <c r="Y14" s="268"/>
      <c r="Z14" s="268"/>
      <c r="AA14" s="268"/>
      <c r="AB14" s="268"/>
      <c r="AC14" s="269"/>
    </row>
    <row r="15" spans="1:31" x14ac:dyDescent="0.15">
      <c r="A15" s="262"/>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row>
    <row r="16" spans="1:31" x14ac:dyDescent="0.15">
      <c r="A16" s="262" t="s">
        <v>1257</v>
      </c>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row>
    <row r="17" spans="1:29" ht="7.5" customHeight="1" thickBot="1" x14ac:dyDescent="0.2">
      <c r="A17" s="262"/>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row>
    <row r="18" spans="1:29" ht="8.25" customHeight="1" thickTop="1" x14ac:dyDescent="0.15">
      <c r="A18" s="262"/>
      <c r="B18" s="262"/>
      <c r="C18" s="262"/>
      <c r="D18" s="262"/>
      <c r="E18" s="262"/>
      <c r="F18" s="262"/>
      <c r="G18" s="262"/>
      <c r="H18" s="262"/>
      <c r="I18" s="262"/>
      <c r="J18" s="270"/>
      <c r="K18" s="271"/>
      <c r="L18" s="271"/>
      <c r="M18" s="271"/>
      <c r="N18" s="271"/>
      <c r="O18" s="271"/>
      <c r="P18" s="271"/>
      <c r="Q18" s="271"/>
      <c r="R18" s="271"/>
      <c r="S18" s="271"/>
      <c r="T18" s="271"/>
      <c r="U18" s="271"/>
      <c r="V18" s="271"/>
      <c r="W18" s="271"/>
      <c r="X18" s="271"/>
      <c r="Y18" s="271"/>
      <c r="Z18" s="271"/>
      <c r="AA18" s="271"/>
      <c r="AB18" s="272"/>
      <c r="AC18" s="262"/>
    </row>
    <row r="19" spans="1:29" x14ac:dyDescent="0.15">
      <c r="A19" s="262"/>
      <c r="B19" s="262"/>
      <c r="C19" s="262"/>
      <c r="D19" s="262"/>
      <c r="E19" s="262"/>
      <c r="F19" s="262"/>
      <c r="G19" s="262"/>
      <c r="H19" s="262"/>
      <c r="I19" s="262"/>
      <c r="J19" s="1314" t="s">
        <v>1366</v>
      </c>
      <c r="K19" s="1151"/>
      <c r="L19" s="1151"/>
      <c r="M19" s="1151"/>
      <c r="N19" s="1151"/>
      <c r="O19" s="1151"/>
      <c r="P19" s="1151"/>
      <c r="Q19" s="1151"/>
      <c r="R19" s="1151"/>
      <c r="S19" s="1151"/>
      <c r="T19" s="1151"/>
      <c r="U19" s="1151"/>
      <c r="V19" s="1151"/>
      <c r="W19" s="1151"/>
      <c r="X19" s="1151"/>
      <c r="Y19" s="1151"/>
      <c r="Z19" s="1151"/>
      <c r="AA19" s="1151"/>
      <c r="AB19" s="1315"/>
      <c r="AC19" s="262"/>
    </row>
    <row r="20" spans="1:29" x14ac:dyDescent="0.15">
      <c r="A20" s="262"/>
      <c r="B20" s="262"/>
      <c r="C20" s="262"/>
      <c r="D20" s="262"/>
      <c r="E20" s="262"/>
      <c r="F20" s="262"/>
      <c r="G20" s="262"/>
      <c r="H20" s="262"/>
      <c r="I20" s="262"/>
      <c r="J20" s="273"/>
      <c r="K20" s="262"/>
      <c r="L20" s="262"/>
      <c r="M20" s="262"/>
      <c r="N20" s="262"/>
      <c r="O20" s="262"/>
      <c r="P20" s="262"/>
      <c r="Q20" s="262"/>
      <c r="R20" s="262"/>
      <c r="S20" s="262"/>
      <c r="T20" s="262"/>
      <c r="U20" s="262"/>
      <c r="V20" s="262"/>
      <c r="W20" s="262"/>
      <c r="X20" s="262"/>
      <c r="Y20" s="262"/>
      <c r="Z20" s="262"/>
      <c r="AA20" s="262"/>
      <c r="AB20" s="274"/>
      <c r="AC20" s="262"/>
    </row>
    <row r="21" spans="1:29" x14ac:dyDescent="0.15">
      <c r="A21" s="262"/>
      <c r="B21" s="262"/>
      <c r="C21" s="262"/>
      <c r="D21" s="262"/>
      <c r="E21" s="262"/>
      <c r="F21" s="262"/>
      <c r="G21" s="262"/>
      <c r="H21" s="262"/>
      <c r="I21" s="262"/>
      <c r="J21" s="273"/>
      <c r="K21" s="1142" t="s">
        <v>1258</v>
      </c>
      <c r="L21" s="1142"/>
      <c r="M21" s="1142"/>
      <c r="N21" s="1316" t="str">
        <f>'01.入会申込書'!M35</f>
        <v/>
      </c>
      <c r="O21" s="1316"/>
      <c r="P21" s="1316"/>
      <c r="Q21" s="1316"/>
      <c r="R21" s="1316"/>
      <c r="S21" s="1316"/>
      <c r="T21" s="1316"/>
      <c r="U21" s="1316"/>
      <c r="V21" s="1316"/>
      <c r="W21" s="1316"/>
      <c r="X21" s="1316"/>
      <c r="Y21" s="1316"/>
      <c r="Z21" s="1316"/>
      <c r="AA21" s="1316"/>
      <c r="AB21" s="275"/>
      <c r="AC21" s="262"/>
    </row>
    <row r="22" spans="1:29" x14ac:dyDescent="0.15">
      <c r="A22" s="262"/>
      <c r="B22" s="262"/>
      <c r="C22" s="262"/>
      <c r="D22" s="262"/>
      <c r="E22" s="262"/>
      <c r="F22" s="262"/>
      <c r="G22" s="262"/>
      <c r="H22" s="262"/>
      <c r="I22" s="262"/>
      <c r="J22" s="273"/>
      <c r="K22" s="262"/>
      <c r="L22" s="262"/>
      <c r="M22" s="262"/>
      <c r="N22" s="262"/>
      <c r="O22" s="262"/>
      <c r="P22" s="262"/>
      <c r="Q22" s="262"/>
      <c r="R22" s="262"/>
      <c r="S22" s="262"/>
      <c r="T22" s="262"/>
      <c r="U22" s="262"/>
      <c r="V22" s="262"/>
      <c r="W22" s="262"/>
      <c r="X22" s="262"/>
      <c r="Y22" s="262"/>
      <c r="Z22" s="262"/>
      <c r="AA22" s="262"/>
      <c r="AB22" s="274"/>
      <c r="AC22" s="262"/>
    </row>
    <row r="23" spans="1:29" x14ac:dyDescent="0.15">
      <c r="A23" s="262"/>
      <c r="B23" s="262"/>
      <c r="C23" s="262"/>
      <c r="D23" s="262"/>
      <c r="E23" s="262"/>
      <c r="F23" s="262"/>
      <c r="G23" s="262"/>
      <c r="H23" s="262"/>
      <c r="I23" s="262"/>
      <c r="J23" s="273"/>
      <c r="K23" s="1142" t="s">
        <v>1259</v>
      </c>
      <c r="L23" s="1142"/>
      <c r="M23" s="1142"/>
      <c r="N23" s="1144">
        <f>'01.入会申込書'!M47</f>
        <v>0</v>
      </c>
      <c r="O23" s="1144"/>
      <c r="P23" s="1144"/>
      <c r="Q23" s="1144"/>
      <c r="R23" s="1144"/>
      <c r="S23" s="1144"/>
      <c r="T23" s="1144"/>
      <c r="U23" s="1144"/>
      <c r="V23" s="1144"/>
      <c r="W23" s="1144"/>
      <c r="X23" s="1144"/>
      <c r="Y23" s="1144"/>
      <c r="Z23" s="1144"/>
      <c r="AA23" s="262"/>
      <c r="AB23" s="274"/>
      <c r="AC23" s="262"/>
    </row>
    <row r="24" spans="1:29" ht="18" thickBot="1" x14ac:dyDescent="0.2">
      <c r="A24" s="262"/>
      <c r="B24" s="262"/>
      <c r="C24" s="262"/>
      <c r="D24" s="262"/>
      <c r="E24" s="262"/>
      <c r="F24" s="262"/>
      <c r="G24" s="262"/>
      <c r="H24" s="262"/>
      <c r="I24" s="262"/>
      <c r="J24" s="276"/>
      <c r="K24" s="277"/>
      <c r="L24" s="277"/>
      <c r="M24" s="277"/>
      <c r="N24" s="277"/>
      <c r="O24" s="277"/>
      <c r="P24" s="277"/>
      <c r="Q24" s="277"/>
      <c r="R24" s="277"/>
      <c r="S24" s="277"/>
      <c r="T24" s="277"/>
      <c r="U24" s="277"/>
      <c r="V24" s="277"/>
      <c r="W24" s="277"/>
      <c r="X24" s="277"/>
      <c r="Y24" s="277"/>
      <c r="Z24" s="277"/>
      <c r="AA24" s="277"/>
      <c r="AB24" s="278"/>
      <c r="AC24" s="262"/>
    </row>
    <row r="25" spans="1:29" ht="18" thickTop="1" x14ac:dyDescent="0.15">
      <c r="A25" s="262"/>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row>
    <row r="26" spans="1:29" x14ac:dyDescent="0.15">
      <c r="A26" s="262"/>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79" t="s">
        <v>1260</v>
      </c>
      <c r="AC26" s="262"/>
    </row>
    <row r="27" spans="1:29" x14ac:dyDescent="0.15">
      <c r="A27" s="262"/>
      <c r="B27" s="262"/>
      <c r="C27" s="262"/>
      <c r="D27" s="262"/>
      <c r="E27" s="262"/>
      <c r="F27" s="262"/>
      <c r="G27" s="262"/>
      <c r="H27" s="262"/>
      <c r="I27" s="262"/>
      <c r="J27" s="262"/>
      <c r="K27" s="262"/>
      <c r="L27" s="262"/>
      <c r="M27" s="262"/>
      <c r="N27" s="262"/>
      <c r="O27" s="262"/>
      <c r="P27" s="262"/>
      <c r="Q27" s="262"/>
      <c r="R27" s="262"/>
      <c r="S27" s="262"/>
      <c r="T27" s="262"/>
      <c r="U27" s="262" t="s">
        <v>1230</v>
      </c>
      <c r="V27" s="262"/>
      <c r="W27" s="262" t="s">
        <v>1261</v>
      </c>
      <c r="X27" s="262"/>
      <c r="Y27" s="262"/>
      <c r="Z27" s="262"/>
      <c r="AA27" s="262"/>
      <c r="AB27" s="262"/>
      <c r="AC27" s="262"/>
    </row>
    <row r="28" spans="1:29" x14ac:dyDescent="0.15">
      <c r="A28" s="262"/>
      <c r="B28" s="262"/>
      <c r="C28" s="262"/>
      <c r="D28" s="262"/>
      <c r="E28" s="262"/>
      <c r="F28" s="262"/>
      <c r="G28" s="262"/>
      <c r="H28" s="262"/>
      <c r="I28" s="262"/>
      <c r="J28" s="262"/>
      <c r="K28" s="262"/>
      <c r="L28" s="262"/>
      <c r="M28" s="262"/>
      <c r="N28" s="262"/>
      <c r="O28" s="262"/>
      <c r="P28" s="262"/>
      <c r="Q28" s="262"/>
      <c r="R28" s="262"/>
      <c r="S28" s="262"/>
      <c r="T28" s="262"/>
      <c r="U28" s="262" t="s">
        <v>1262</v>
      </c>
      <c r="V28" s="262"/>
      <c r="W28" s="262" t="s">
        <v>1263</v>
      </c>
      <c r="X28" s="262"/>
      <c r="Y28" s="262"/>
      <c r="Z28" s="262"/>
      <c r="AA28" s="262"/>
      <c r="AB28" s="262"/>
      <c r="AC28" s="262"/>
    </row>
    <row r="29" spans="1:29" x14ac:dyDescent="0.15">
      <c r="A29" s="262"/>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row>
    <row r="30" spans="1:29" x14ac:dyDescent="0.15">
      <c r="A30" s="262"/>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row>
    <row r="31" spans="1:29" x14ac:dyDescent="0.15">
      <c r="A31" s="262"/>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row>
    <row r="32" spans="1:29" x14ac:dyDescent="0.15">
      <c r="A32" s="262"/>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row>
    <row r="33" spans="1:29" x14ac:dyDescent="0.15">
      <c r="A33" s="262"/>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row>
    <row r="34" spans="1:29" x14ac:dyDescent="0.15">
      <c r="A34" s="262"/>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row>
    <row r="35" spans="1:29" x14ac:dyDescent="0.15">
      <c r="A35" s="262"/>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row>
    <row r="36" spans="1:29" x14ac:dyDescent="0.15">
      <c r="A36" s="262"/>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row>
  </sheetData>
  <mergeCells count="37">
    <mergeCell ref="J19:AB19"/>
    <mergeCell ref="K21:M21"/>
    <mergeCell ref="N21:AA21"/>
    <mergeCell ref="K23:M23"/>
    <mergeCell ref="N23:Z23"/>
    <mergeCell ref="A9:H9"/>
    <mergeCell ref="I9:AC9"/>
    <mergeCell ref="A10:H10"/>
    <mergeCell ref="I10:AC10"/>
    <mergeCell ref="A11:H11"/>
    <mergeCell ref="I11:AC11"/>
    <mergeCell ref="I12:AC13"/>
    <mergeCell ref="A12:H14"/>
    <mergeCell ref="L14:O14"/>
    <mergeCell ref="Q14:S14"/>
    <mergeCell ref="U14:X14"/>
    <mergeCell ref="S7:U7"/>
    <mergeCell ref="K8:M8"/>
    <mergeCell ref="O8:Q8"/>
    <mergeCell ref="S8:U8"/>
    <mergeCell ref="A4:AC4"/>
    <mergeCell ref="A5:AC5"/>
    <mergeCell ref="A6:H6"/>
    <mergeCell ref="I6:Q6"/>
    <mergeCell ref="S6:T6"/>
    <mergeCell ref="V6:Z6"/>
    <mergeCell ref="I7:J7"/>
    <mergeCell ref="I8:J8"/>
    <mergeCell ref="A7:H8"/>
    <mergeCell ref="K7:M7"/>
    <mergeCell ref="O7:Q7"/>
    <mergeCell ref="J1:L1"/>
    <mergeCell ref="R1:T1"/>
    <mergeCell ref="Z1:AB1"/>
    <mergeCell ref="I2:M2"/>
    <mergeCell ref="Q2:U2"/>
    <mergeCell ref="Y2:AC2"/>
  </mergeCells>
  <phoneticPr fontId="50"/>
  <pageMargins left="0.70866141732283472" right="0.70866141732283472" top="0.74803149606299213" bottom="0.74803149606299213" header="0.31496062992125984" footer="0.31496062992125984"/>
  <pageSetup paperSize="9" orientation="portrait" blackAndWhite="1"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64D61-9004-4200-9315-11F9EF7CE898}">
  <sheetPr>
    <tabColor indexed="42"/>
  </sheetPr>
  <dimension ref="A1:BA55"/>
  <sheetViews>
    <sheetView showZeros="0" view="pageBreakPreview" topLeftCell="A25" zoomScaleNormal="100" zoomScaleSheetLayoutView="100" workbookViewId="0">
      <selection activeCell="Y10" sqref="Y10:AL11"/>
    </sheetView>
  </sheetViews>
  <sheetFormatPr defaultColWidth="2.125" defaultRowHeight="12" x14ac:dyDescent="0.15"/>
  <cols>
    <col min="1" max="51" width="2.125" style="172" customWidth="1"/>
    <col min="52" max="52" width="8.5" style="172" hidden="1" customWidth="1"/>
    <col min="53" max="53" width="5" style="172" hidden="1" customWidth="1"/>
    <col min="54" max="307" width="2.125" style="172"/>
    <col min="308" max="309" width="0" style="172" hidden="1" customWidth="1"/>
    <col min="310" max="563" width="2.125" style="172"/>
    <col min="564" max="565" width="0" style="172" hidden="1" customWidth="1"/>
    <col min="566" max="819" width="2.125" style="172"/>
    <col min="820" max="821" width="0" style="172" hidden="1" customWidth="1"/>
    <col min="822" max="1075" width="2.125" style="172"/>
    <col min="1076" max="1077" width="0" style="172" hidden="1" customWidth="1"/>
    <col min="1078" max="1331" width="2.125" style="172"/>
    <col min="1332" max="1333" width="0" style="172" hidden="1" customWidth="1"/>
    <col min="1334" max="1587" width="2.125" style="172"/>
    <col min="1588" max="1589" width="0" style="172" hidden="1" customWidth="1"/>
    <col min="1590" max="1843" width="2.125" style="172"/>
    <col min="1844" max="1845" width="0" style="172" hidden="1" customWidth="1"/>
    <col min="1846" max="2099" width="2.125" style="172"/>
    <col min="2100" max="2101" width="0" style="172" hidden="1" customWidth="1"/>
    <col min="2102" max="2355" width="2.125" style="172"/>
    <col min="2356" max="2357" width="0" style="172" hidden="1" customWidth="1"/>
    <col min="2358" max="2611" width="2.125" style="172"/>
    <col min="2612" max="2613" width="0" style="172" hidden="1" customWidth="1"/>
    <col min="2614" max="2867" width="2.125" style="172"/>
    <col min="2868" max="2869" width="0" style="172" hidden="1" customWidth="1"/>
    <col min="2870" max="3123" width="2.125" style="172"/>
    <col min="3124" max="3125" width="0" style="172" hidden="1" customWidth="1"/>
    <col min="3126" max="3379" width="2.125" style="172"/>
    <col min="3380" max="3381" width="0" style="172" hidden="1" customWidth="1"/>
    <col min="3382" max="3635" width="2.125" style="172"/>
    <col min="3636" max="3637" width="0" style="172" hidden="1" customWidth="1"/>
    <col min="3638" max="3891" width="2.125" style="172"/>
    <col min="3892" max="3893" width="0" style="172" hidden="1" customWidth="1"/>
    <col min="3894" max="4147" width="2.125" style="172"/>
    <col min="4148" max="4149" width="0" style="172" hidden="1" customWidth="1"/>
    <col min="4150" max="4403" width="2.125" style="172"/>
    <col min="4404" max="4405" width="0" style="172" hidden="1" customWidth="1"/>
    <col min="4406" max="4659" width="2.125" style="172"/>
    <col min="4660" max="4661" width="0" style="172" hidden="1" customWidth="1"/>
    <col min="4662" max="4915" width="2.125" style="172"/>
    <col min="4916" max="4917" width="0" style="172" hidden="1" customWidth="1"/>
    <col min="4918" max="5171" width="2.125" style="172"/>
    <col min="5172" max="5173" width="0" style="172" hidden="1" customWidth="1"/>
    <col min="5174" max="5427" width="2.125" style="172"/>
    <col min="5428" max="5429" width="0" style="172" hidden="1" customWidth="1"/>
    <col min="5430" max="5683" width="2.125" style="172"/>
    <col min="5684" max="5685" width="0" style="172" hidden="1" customWidth="1"/>
    <col min="5686" max="5939" width="2.125" style="172"/>
    <col min="5940" max="5941" width="0" style="172" hidden="1" customWidth="1"/>
    <col min="5942" max="6195" width="2.125" style="172"/>
    <col min="6196" max="6197" width="0" style="172" hidden="1" customWidth="1"/>
    <col min="6198" max="6451" width="2.125" style="172"/>
    <col min="6452" max="6453" width="0" style="172" hidden="1" customWidth="1"/>
    <col min="6454" max="6707" width="2.125" style="172"/>
    <col min="6708" max="6709" width="0" style="172" hidden="1" customWidth="1"/>
    <col min="6710" max="6963" width="2.125" style="172"/>
    <col min="6964" max="6965" width="0" style="172" hidden="1" customWidth="1"/>
    <col min="6966" max="7219" width="2.125" style="172"/>
    <col min="7220" max="7221" width="0" style="172" hidden="1" customWidth="1"/>
    <col min="7222" max="7475" width="2.125" style="172"/>
    <col min="7476" max="7477" width="0" style="172" hidden="1" customWidth="1"/>
    <col min="7478" max="7731" width="2.125" style="172"/>
    <col min="7732" max="7733" width="0" style="172" hidden="1" customWidth="1"/>
    <col min="7734" max="7987" width="2.125" style="172"/>
    <col min="7988" max="7989" width="0" style="172" hidden="1" customWidth="1"/>
    <col min="7990" max="8243" width="2.125" style="172"/>
    <col min="8244" max="8245" width="0" style="172" hidden="1" customWidth="1"/>
    <col min="8246" max="8499" width="2.125" style="172"/>
    <col min="8500" max="8501" width="0" style="172" hidden="1" customWidth="1"/>
    <col min="8502" max="8755" width="2.125" style="172"/>
    <col min="8756" max="8757" width="0" style="172" hidden="1" customWidth="1"/>
    <col min="8758" max="9011" width="2.125" style="172"/>
    <col min="9012" max="9013" width="0" style="172" hidden="1" customWidth="1"/>
    <col min="9014" max="9267" width="2.125" style="172"/>
    <col min="9268" max="9269" width="0" style="172" hidden="1" customWidth="1"/>
    <col min="9270" max="9523" width="2.125" style="172"/>
    <col min="9524" max="9525" width="0" style="172" hidden="1" customWidth="1"/>
    <col min="9526" max="9779" width="2.125" style="172"/>
    <col min="9780" max="9781" width="0" style="172" hidden="1" customWidth="1"/>
    <col min="9782" max="10035" width="2.125" style="172"/>
    <col min="10036" max="10037" width="0" style="172" hidden="1" customWidth="1"/>
    <col min="10038" max="10291" width="2.125" style="172"/>
    <col min="10292" max="10293" width="0" style="172" hidden="1" customWidth="1"/>
    <col min="10294" max="10547" width="2.125" style="172"/>
    <col min="10548" max="10549" width="0" style="172" hidden="1" customWidth="1"/>
    <col min="10550" max="10803" width="2.125" style="172"/>
    <col min="10804" max="10805" width="0" style="172" hidden="1" customWidth="1"/>
    <col min="10806" max="11059" width="2.125" style="172"/>
    <col min="11060" max="11061" width="0" style="172" hidden="1" customWidth="1"/>
    <col min="11062" max="11315" width="2.125" style="172"/>
    <col min="11316" max="11317" width="0" style="172" hidden="1" customWidth="1"/>
    <col min="11318" max="11571" width="2.125" style="172"/>
    <col min="11572" max="11573" width="0" style="172" hidden="1" customWidth="1"/>
    <col min="11574" max="11827" width="2.125" style="172"/>
    <col min="11828" max="11829" width="0" style="172" hidden="1" customWidth="1"/>
    <col min="11830" max="12083" width="2.125" style="172"/>
    <col min="12084" max="12085" width="0" style="172" hidden="1" customWidth="1"/>
    <col min="12086" max="12339" width="2.125" style="172"/>
    <col min="12340" max="12341" width="0" style="172" hidden="1" customWidth="1"/>
    <col min="12342" max="12595" width="2.125" style="172"/>
    <col min="12596" max="12597" width="0" style="172" hidden="1" customWidth="1"/>
    <col min="12598" max="12851" width="2.125" style="172"/>
    <col min="12852" max="12853" width="0" style="172" hidden="1" customWidth="1"/>
    <col min="12854" max="13107" width="2.125" style="172"/>
    <col min="13108" max="13109" width="0" style="172" hidden="1" customWidth="1"/>
    <col min="13110" max="13363" width="2.125" style="172"/>
    <col min="13364" max="13365" width="0" style="172" hidden="1" customWidth="1"/>
    <col min="13366" max="13619" width="2.125" style="172"/>
    <col min="13620" max="13621" width="0" style="172" hidden="1" customWidth="1"/>
    <col min="13622" max="13875" width="2.125" style="172"/>
    <col min="13876" max="13877" width="0" style="172" hidden="1" customWidth="1"/>
    <col min="13878" max="14131" width="2.125" style="172"/>
    <col min="14132" max="14133" width="0" style="172" hidden="1" customWidth="1"/>
    <col min="14134" max="14387" width="2.125" style="172"/>
    <col min="14388" max="14389" width="0" style="172" hidden="1" customWidth="1"/>
    <col min="14390" max="14643" width="2.125" style="172"/>
    <col min="14644" max="14645" width="0" style="172" hidden="1" customWidth="1"/>
    <col min="14646" max="14899" width="2.125" style="172"/>
    <col min="14900" max="14901" width="0" style="172" hidden="1" customWidth="1"/>
    <col min="14902" max="15155" width="2.125" style="172"/>
    <col min="15156" max="15157" width="0" style="172" hidden="1" customWidth="1"/>
    <col min="15158" max="15411" width="2.125" style="172"/>
    <col min="15412" max="15413" width="0" style="172" hidden="1" customWidth="1"/>
    <col min="15414" max="15667" width="2.125" style="172"/>
    <col min="15668" max="15669" width="0" style="172" hidden="1" customWidth="1"/>
    <col min="15670" max="15923" width="2.125" style="172"/>
    <col min="15924" max="15925" width="0" style="172" hidden="1" customWidth="1"/>
    <col min="15926" max="16179" width="2.125" style="172"/>
    <col min="16180" max="16181" width="0" style="172" hidden="1" customWidth="1"/>
    <col min="16182" max="16384" width="2.125" style="172"/>
  </cols>
  <sheetData>
    <row r="1" spans="1:53" ht="12" customHeight="1" x14ac:dyDescent="0.15">
      <c r="A1" s="1143" t="s">
        <v>1264</v>
      </c>
      <c r="B1" s="1143"/>
      <c r="C1" s="1143"/>
      <c r="D1" s="1143"/>
      <c r="E1" s="1143"/>
      <c r="F1" s="1143"/>
      <c r="G1" s="1143"/>
      <c r="H1" s="1143"/>
      <c r="I1" s="1143"/>
      <c r="J1" s="1143"/>
      <c r="K1" s="1143"/>
      <c r="L1" s="1143"/>
      <c r="M1" s="1143"/>
      <c r="N1" s="1143"/>
      <c r="O1" s="1143"/>
      <c r="P1" s="1143"/>
      <c r="Q1" s="1143"/>
      <c r="R1" s="1143"/>
      <c r="S1" s="1143"/>
      <c r="T1" s="1143"/>
      <c r="U1" s="1143"/>
      <c r="V1" s="1143"/>
      <c r="W1" s="1143"/>
      <c r="X1" s="1143"/>
      <c r="Y1" s="1143"/>
      <c r="Z1" s="1143"/>
      <c r="AA1" s="1143"/>
      <c r="AB1" s="1143"/>
      <c r="AC1" s="1143"/>
      <c r="AD1" s="1143"/>
      <c r="AE1" s="1143"/>
      <c r="AF1" s="1143"/>
      <c r="AG1" s="1143"/>
      <c r="AH1" s="1143"/>
      <c r="AI1" s="1143"/>
      <c r="AJ1" s="1143"/>
      <c r="AK1" s="1143"/>
      <c r="AL1" s="1143"/>
      <c r="AM1" s="239"/>
      <c r="AZ1" s="172" t="s">
        <v>1265</v>
      </c>
      <c r="BA1" s="172" t="s">
        <v>1266</v>
      </c>
    </row>
    <row r="2" spans="1:53" ht="12" customHeight="1" x14ac:dyDescent="0.15">
      <c r="A2" s="1143"/>
      <c r="B2" s="1143"/>
      <c r="C2" s="1143"/>
      <c r="D2" s="1143"/>
      <c r="E2" s="1143"/>
      <c r="F2" s="1143"/>
      <c r="G2" s="1143"/>
      <c r="H2" s="1143"/>
      <c r="I2" s="1143"/>
      <c r="J2" s="1143"/>
      <c r="K2" s="1143"/>
      <c r="L2" s="1143"/>
      <c r="M2" s="1143"/>
      <c r="N2" s="1143"/>
      <c r="O2" s="1143"/>
      <c r="P2" s="1143"/>
      <c r="Q2" s="1143"/>
      <c r="R2" s="1143"/>
      <c r="S2" s="1143"/>
      <c r="T2" s="1143"/>
      <c r="U2" s="1143"/>
      <c r="V2" s="1143"/>
      <c r="W2" s="1143"/>
      <c r="X2" s="1143"/>
      <c r="Y2" s="1143"/>
      <c r="Z2" s="1143"/>
      <c r="AA2" s="1143"/>
      <c r="AB2" s="1143"/>
      <c r="AC2" s="1143"/>
      <c r="AD2" s="1143"/>
      <c r="AE2" s="1143"/>
      <c r="AF2" s="1143"/>
      <c r="AG2" s="1143"/>
      <c r="AH2" s="1143"/>
      <c r="AI2" s="1143"/>
      <c r="AJ2" s="1143"/>
      <c r="AK2" s="1143"/>
      <c r="AL2" s="1143"/>
      <c r="AM2" s="239"/>
      <c r="AZ2" s="172" t="s">
        <v>1267</v>
      </c>
      <c r="BA2" s="172" t="s">
        <v>1268</v>
      </c>
    </row>
    <row r="3" spans="1:53"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Z3" s="172" t="s">
        <v>1269</v>
      </c>
      <c r="BA3" s="172" t="s">
        <v>1270</v>
      </c>
    </row>
    <row r="4" spans="1:53" ht="12" customHeight="1" x14ac:dyDescent="0.15">
      <c r="A4" s="242"/>
      <c r="B4" s="242" t="s">
        <v>1271</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Z4" s="172" t="s">
        <v>1272</v>
      </c>
      <c r="BA4" s="172" t="s">
        <v>1273</v>
      </c>
    </row>
    <row r="5" spans="1:53" ht="13.5" customHeight="1" x14ac:dyDescent="0.15">
      <c r="A5" s="244" t="s">
        <v>1274</v>
      </c>
      <c r="B5" s="245"/>
      <c r="C5" s="245"/>
      <c r="D5" s="245"/>
      <c r="E5" s="245"/>
      <c r="F5" s="245"/>
      <c r="G5" s="245"/>
      <c r="H5" s="245"/>
      <c r="I5" s="245"/>
      <c r="J5" s="1317"/>
      <c r="K5" s="1317"/>
      <c r="L5" s="245" t="s">
        <v>1108</v>
      </c>
      <c r="M5" s="1317"/>
      <c r="N5" s="1317"/>
      <c r="O5" s="245" t="s">
        <v>1127</v>
      </c>
      <c r="P5" s="1317"/>
      <c r="Q5" s="1317"/>
      <c r="R5" s="245" t="s">
        <v>1134</v>
      </c>
      <c r="S5" s="246"/>
      <c r="T5" s="244"/>
      <c r="U5" s="245"/>
      <c r="V5" s="245"/>
      <c r="W5" s="245" t="s">
        <v>1275</v>
      </c>
      <c r="X5" s="245"/>
      <c r="Y5" s="245"/>
      <c r="Z5" s="245"/>
      <c r="AA5" s="245"/>
      <c r="AB5" s="245"/>
      <c r="AC5" s="245"/>
      <c r="AD5" s="1318"/>
      <c r="AE5" s="1318"/>
      <c r="AF5" s="245" t="s">
        <v>1108</v>
      </c>
      <c r="AG5" s="1318"/>
      <c r="AH5" s="1318"/>
      <c r="AI5" s="245" t="s">
        <v>1127</v>
      </c>
      <c r="AJ5" s="1318"/>
      <c r="AK5" s="1318"/>
      <c r="AL5" s="247" t="s">
        <v>1134</v>
      </c>
      <c r="AZ5" s="172" t="s">
        <v>1276</v>
      </c>
      <c r="BA5" s="172" t="s">
        <v>1277</v>
      </c>
    </row>
    <row r="6" spans="1:53" ht="12.75" thickBot="1" x14ac:dyDescent="0.2">
      <c r="A6" s="248" t="s">
        <v>1278</v>
      </c>
      <c r="B6" s="249"/>
      <c r="C6" s="249"/>
      <c r="D6" s="249"/>
      <c r="E6" s="249"/>
      <c r="F6" s="249"/>
      <c r="G6" s="249"/>
      <c r="H6" s="249"/>
      <c r="I6" s="249"/>
      <c r="J6" s="1338"/>
      <c r="K6" s="1338"/>
      <c r="L6" s="249" t="s">
        <v>1108</v>
      </c>
      <c r="M6" s="1338"/>
      <c r="N6" s="1338"/>
      <c r="O6" s="249" t="s">
        <v>1127</v>
      </c>
      <c r="P6" s="1338"/>
      <c r="Q6" s="1338"/>
      <c r="R6" s="249" t="s">
        <v>1134</v>
      </c>
      <c r="S6" s="250"/>
      <c r="T6" s="251" t="s">
        <v>1279</v>
      </c>
      <c r="U6" s="252"/>
      <c r="V6" s="252"/>
      <c r="W6" s="252"/>
      <c r="X6" s="252"/>
      <c r="Y6" s="252"/>
      <c r="Z6" s="252"/>
      <c r="AA6" s="252"/>
      <c r="AB6" s="252"/>
      <c r="AC6" s="252"/>
      <c r="AD6" s="252"/>
      <c r="AE6" s="252"/>
      <c r="AF6" s="252"/>
      <c r="AG6" s="252"/>
      <c r="AH6" s="252"/>
      <c r="AI6" s="252"/>
      <c r="AJ6" s="252"/>
      <c r="AK6" s="252"/>
      <c r="AL6" s="253"/>
      <c r="AZ6" s="172" t="s">
        <v>1280</v>
      </c>
    </row>
    <row r="7" spans="1:53" ht="22.5" customHeight="1" x14ac:dyDescent="0.15">
      <c r="A7" s="1339" t="s">
        <v>1116</v>
      </c>
      <c r="B7" s="1340"/>
      <c r="C7" s="1340"/>
      <c r="D7" s="1341"/>
      <c r="E7" s="1342" t="str">
        <f>'01.入会申込書'!M33</f>
        <v/>
      </c>
      <c r="F7" s="1342"/>
      <c r="G7" s="1342"/>
      <c r="H7" s="1342"/>
      <c r="I7" s="1342"/>
      <c r="J7" s="1342"/>
      <c r="K7" s="1342"/>
      <c r="L7" s="1342"/>
      <c r="M7" s="1342"/>
      <c r="N7" s="1342"/>
      <c r="O7" s="1342"/>
      <c r="P7" s="1342"/>
      <c r="Q7" s="1342"/>
      <c r="R7" s="1342"/>
      <c r="S7" s="1342"/>
      <c r="T7" s="1343" t="s">
        <v>1281</v>
      </c>
      <c r="U7" s="1333"/>
      <c r="V7" s="1333"/>
      <c r="W7" s="1333"/>
      <c r="X7" s="1333"/>
      <c r="Y7" s="1319"/>
      <c r="Z7" s="1319"/>
      <c r="AA7" s="1319"/>
      <c r="AB7" s="1319"/>
      <c r="AC7" s="1319"/>
      <c r="AD7" s="1319"/>
      <c r="AE7" s="1319"/>
      <c r="AF7" s="1319"/>
      <c r="AG7" s="1319"/>
      <c r="AH7" s="1319"/>
      <c r="AI7" s="1319"/>
      <c r="AJ7" s="1319"/>
      <c r="AK7" s="1319"/>
      <c r="AL7" s="1319"/>
      <c r="AZ7" s="172" t="s">
        <v>1282</v>
      </c>
    </row>
    <row r="8" spans="1:53" ht="22.5" customHeight="1" x14ac:dyDescent="0.15">
      <c r="A8" s="1320" t="s">
        <v>1283</v>
      </c>
      <c r="B8" s="1321"/>
      <c r="C8" s="1321"/>
      <c r="D8" s="1322"/>
      <c r="E8" s="1326" t="str">
        <f>'01.入会申込書'!M35</f>
        <v/>
      </c>
      <c r="F8" s="1326"/>
      <c r="G8" s="1326"/>
      <c r="H8" s="1326"/>
      <c r="I8" s="1326"/>
      <c r="J8" s="1326"/>
      <c r="K8" s="1326"/>
      <c r="L8" s="1326"/>
      <c r="M8" s="1326"/>
      <c r="N8" s="1326"/>
      <c r="O8" s="1326"/>
      <c r="P8" s="1326"/>
      <c r="Q8" s="1326"/>
      <c r="R8" s="1326"/>
      <c r="S8" s="1326"/>
      <c r="T8" s="1343"/>
      <c r="U8" s="1333"/>
      <c r="V8" s="1333"/>
      <c r="W8" s="1333"/>
      <c r="X8" s="1333"/>
      <c r="Y8" s="1330"/>
      <c r="Z8" s="1330"/>
      <c r="AA8" s="1330"/>
      <c r="AB8" s="1330"/>
      <c r="AC8" s="1330"/>
      <c r="AD8" s="1330"/>
      <c r="AE8" s="1330"/>
      <c r="AF8" s="1330"/>
      <c r="AG8" s="1330"/>
      <c r="AH8" s="1330"/>
      <c r="AI8" s="1330"/>
      <c r="AJ8" s="1330"/>
      <c r="AK8" s="1330"/>
      <c r="AL8" s="1330"/>
      <c r="AZ8" s="172" t="s">
        <v>1284</v>
      </c>
    </row>
    <row r="9" spans="1:53" ht="22.5" customHeight="1" thickBot="1" x14ac:dyDescent="0.2">
      <c r="A9" s="1320"/>
      <c r="B9" s="1321"/>
      <c r="C9" s="1321"/>
      <c r="D9" s="1322"/>
      <c r="E9" s="1326"/>
      <c r="F9" s="1326"/>
      <c r="G9" s="1326"/>
      <c r="H9" s="1326"/>
      <c r="I9" s="1326"/>
      <c r="J9" s="1326"/>
      <c r="K9" s="1326"/>
      <c r="L9" s="1326"/>
      <c r="M9" s="1326"/>
      <c r="N9" s="1326"/>
      <c r="O9" s="1326"/>
      <c r="P9" s="1326"/>
      <c r="Q9" s="1326"/>
      <c r="R9" s="1326"/>
      <c r="S9" s="1326"/>
      <c r="T9" s="1344"/>
      <c r="U9" s="1345"/>
      <c r="V9" s="1345"/>
      <c r="W9" s="1345"/>
      <c r="X9" s="1345"/>
      <c r="Y9" s="1331"/>
      <c r="Z9" s="1331"/>
      <c r="AA9" s="1331"/>
      <c r="AB9" s="1331"/>
      <c r="AC9" s="1331"/>
      <c r="AD9" s="1331"/>
      <c r="AE9" s="1331"/>
      <c r="AF9" s="1331"/>
      <c r="AG9" s="1331"/>
      <c r="AH9" s="1331"/>
      <c r="AI9" s="1331"/>
      <c r="AJ9" s="1331"/>
      <c r="AK9" s="1331"/>
      <c r="AL9" s="1331"/>
      <c r="AZ9" s="172" t="s">
        <v>1285</v>
      </c>
    </row>
    <row r="10" spans="1:53" x14ac:dyDescent="0.15">
      <c r="A10" s="1320"/>
      <c r="B10" s="1321"/>
      <c r="C10" s="1321"/>
      <c r="D10" s="1322"/>
      <c r="E10" s="1326"/>
      <c r="F10" s="1326"/>
      <c r="G10" s="1326"/>
      <c r="H10" s="1326"/>
      <c r="I10" s="1326"/>
      <c r="J10" s="1326"/>
      <c r="K10" s="1326"/>
      <c r="L10" s="1326"/>
      <c r="M10" s="1326"/>
      <c r="N10" s="1326"/>
      <c r="O10" s="1326"/>
      <c r="P10" s="1326"/>
      <c r="Q10" s="1326"/>
      <c r="R10" s="1326"/>
      <c r="S10" s="1327"/>
      <c r="T10" s="1332" t="s">
        <v>1362</v>
      </c>
      <c r="U10" s="1332"/>
      <c r="V10" s="1332"/>
      <c r="W10" s="1332"/>
      <c r="X10" s="1332"/>
      <c r="Y10" s="1334"/>
      <c r="Z10" s="1334"/>
      <c r="AA10" s="1334"/>
      <c r="AB10" s="1334"/>
      <c r="AC10" s="1334"/>
      <c r="AD10" s="1334"/>
      <c r="AE10" s="1334"/>
      <c r="AF10" s="1334"/>
      <c r="AG10" s="1334"/>
      <c r="AH10" s="1334"/>
      <c r="AI10" s="1334"/>
      <c r="AJ10" s="1334"/>
      <c r="AK10" s="1334"/>
      <c r="AL10" s="1335"/>
      <c r="AZ10" s="172" t="s">
        <v>1286</v>
      </c>
    </row>
    <row r="11" spans="1:53" x14ac:dyDescent="0.15">
      <c r="A11" s="1323"/>
      <c r="B11" s="1324"/>
      <c r="C11" s="1324"/>
      <c r="D11" s="1325"/>
      <c r="E11" s="1328"/>
      <c r="F11" s="1328"/>
      <c r="G11" s="1328"/>
      <c r="H11" s="1328"/>
      <c r="I11" s="1328"/>
      <c r="J11" s="1328"/>
      <c r="K11" s="1328"/>
      <c r="L11" s="1328"/>
      <c r="M11" s="1328"/>
      <c r="N11" s="1328"/>
      <c r="O11" s="1328"/>
      <c r="P11" s="1328"/>
      <c r="Q11" s="1328"/>
      <c r="R11" s="1328"/>
      <c r="S11" s="1329"/>
      <c r="T11" s="1333"/>
      <c r="U11" s="1333"/>
      <c r="V11" s="1333"/>
      <c r="W11" s="1333"/>
      <c r="X11" s="1333"/>
      <c r="Y11" s="1336"/>
      <c r="Z11" s="1336"/>
      <c r="AA11" s="1336"/>
      <c r="AB11" s="1336"/>
      <c r="AC11" s="1336"/>
      <c r="AD11" s="1336"/>
      <c r="AE11" s="1336"/>
      <c r="AF11" s="1336"/>
      <c r="AG11" s="1336"/>
      <c r="AH11" s="1336"/>
      <c r="AI11" s="1336"/>
      <c r="AJ11" s="1336"/>
      <c r="AK11" s="1336"/>
      <c r="AL11" s="1337"/>
      <c r="AZ11" s="172" t="s">
        <v>1287</v>
      </c>
    </row>
    <row r="12" spans="1:53" ht="13.5" customHeight="1" x14ac:dyDescent="0.15">
      <c r="A12" s="1343" t="s">
        <v>1288</v>
      </c>
      <c r="B12" s="1205"/>
      <c r="C12" s="1205"/>
      <c r="D12" s="1205"/>
      <c r="E12" s="1206" t="s">
        <v>1120</v>
      </c>
      <c r="F12" s="1194" t="str">
        <f>'01.入会申込書'!O38</f>
        <v/>
      </c>
      <c r="G12" s="1194"/>
      <c r="H12" s="1194" t="s">
        <v>1121</v>
      </c>
      <c r="I12" s="1194" t="str">
        <f>'01.入会申込書'!S38</f>
        <v/>
      </c>
      <c r="J12" s="1194"/>
      <c r="K12" s="1194"/>
      <c r="L12" s="240"/>
      <c r="M12" s="182"/>
      <c r="N12" s="182"/>
      <c r="O12" s="182"/>
      <c r="P12" s="182"/>
      <c r="Q12" s="182"/>
      <c r="R12" s="182"/>
      <c r="S12" s="182"/>
      <c r="T12" s="182"/>
      <c r="U12" s="182"/>
      <c r="V12" s="182"/>
      <c r="W12" s="182"/>
      <c r="X12" s="189"/>
      <c r="Y12" s="1359" t="s">
        <v>1122</v>
      </c>
      <c r="Z12" s="1360"/>
      <c r="AA12" s="1318" t="str">
        <f>'01.入会申込書'!M41</f>
        <v/>
      </c>
      <c r="AB12" s="1318"/>
      <c r="AC12" s="1318"/>
      <c r="AD12" s="1318"/>
      <c r="AE12" s="1346" t="s">
        <v>1121</v>
      </c>
      <c r="AF12" s="1317" t="str">
        <f>'01.入会申込書'!S41</f>
        <v/>
      </c>
      <c r="AG12" s="1317"/>
      <c r="AH12" s="1346" t="s">
        <v>1121</v>
      </c>
      <c r="AI12" s="1317" t="str">
        <f>'01.入会申込書'!Y41</f>
        <v/>
      </c>
      <c r="AJ12" s="1317"/>
      <c r="AK12" s="1317"/>
      <c r="AL12" s="1349"/>
      <c r="AZ12" s="172" t="s">
        <v>1289</v>
      </c>
    </row>
    <row r="13" spans="1:53" ht="13.5" customHeight="1" x14ac:dyDescent="0.15">
      <c r="A13" s="1343"/>
      <c r="B13" s="1205"/>
      <c r="C13" s="1205"/>
      <c r="D13" s="1205"/>
      <c r="E13" s="1369"/>
      <c r="F13" s="1370"/>
      <c r="G13" s="1370"/>
      <c r="H13" s="1370"/>
      <c r="I13" s="1370"/>
      <c r="J13" s="1370"/>
      <c r="K13" s="1370"/>
      <c r="L13" s="255"/>
      <c r="M13" s="256"/>
      <c r="N13" s="256"/>
      <c r="O13" s="256"/>
      <c r="P13" s="256"/>
      <c r="Q13" s="256"/>
      <c r="R13" s="256"/>
      <c r="S13" s="256"/>
      <c r="T13" s="256"/>
      <c r="U13" s="256"/>
      <c r="V13" s="256"/>
      <c r="W13" s="256"/>
      <c r="X13" s="257"/>
      <c r="Y13" s="1351"/>
      <c r="Z13" s="1352"/>
      <c r="AA13" s="1374"/>
      <c r="AB13" s="1374"/>
      <c r="AC13" s="1374"/>
      <c r="AD13" s="1374"/>
      <c r="AE13" s="1347"/>
      <c r="AF13" s="1348"/>
      <c r="AG13" s="1348"/>
      <c r="AH13" s="1347"/>
      <c r="AI13" s="1348"/>
      <c r="AJ13" s="1348"/>
      <c r="AK13" s="1348"/>
      <c r="AL13" s="1350"/>
      <c r="AZ13" s="172" t="s">
        <v>1290</v>
      </c>
    </row>
    <row r="14" spans="1:53" ht="13.5" customHeight="1" x14ac:dyDescent="0.15">
      <c r="A14" s="1368"/>
      <c r="B14" s="1205"/>
      <c r="C14" s="1205"/>
      <c r="D14" s="1205"/>
      <c r="E14" s="1371" t="str">
        <f>'01.入会申込書'!M39</f>
        <v>　</v>
      </c>
      <c r="F14" s="1372"/>
      <c r="G14" s="1372"/>
      <c r="H14" s="1372"/>
      <c r="I14" s="1372"/>
      <c r="J14" s="1372"/>
      <c r="K14" s="1372"/>
      <c r="L14" s="1372"/>
      <c r="M14" s="1372"/>
      <c r="N14" s="1372"/>
      <c r="O14" s="1372"/>
      <c r="P14" s="1372"/>
      <c r="Q14" s="1372"/>
      <c r="R14" s="1372"/>
      <c r="S14" s="1372"/>
      <c r="T14" s="1372"/>
      <c r="U14" s="1372"/>
      <c r="V14" s="1372"/>
      <c r="W14" s="1372"/>
      <c r="X14" s="1373"/>
      <c r="Y14" s="1351" t="s">
        <v>1262</v>
      </c>
      <c r="Z14" s="1352"/>
      <c r="AA14" s="1355" t="str">
        <f>'01.入会申込書'!AK41</f>
        <v/>
      </c>
      <c r="AB14" s="1355"/>
      <c r="AC14" s="1355"/>
      <c r="AD14" s="1355"/>
      <c r="AE14" s="1347" t="s">
        <v>1121</v>
      </c>
      <c r="AF14" s="1348" t="str">
        <f>'01.入会申込書'!AQ41</f>
        <v/>
      </c>
      <c r="AG14" s="1348"/>
      <c r="AH14" s="1347" t="s">
        <v>1121</v>
      </c>
      <c r="AI14" s="1348" t="str">
        <f>'01.入会申込書'!AW41</f>
        <v/>
      </c>
      <c r="AJ14" s="1348"/>
      <c r="AK14" s="1348"/>
      <c r="AL14" s="1350"/>
      <c r="AZ14" s="172" t="s">
        <v>1291</v>
      </c>
    </row>
    <row r="15" spans="1:53" ht="12" customHeight="1" x14ac:dyDescent="0.15">
      <c r="A15" s="1368"/>
      <c r="B15" s="1205"/>
      <c r="C15" s="1205"/>
      <c r="D15" s="1205"/>
      <c r="E15" s="1191"/>
      <c r="F15" s="1192"/>
      <c r="G15" s="1192"/>
      <c r="H15" s="1192"/>
      <c r="I15" s="1192"/>
      <c r="J15" s="1192"/>
      <c r="K15" s="1192"/>
      <c r="L15" s="1192"/>
      <c r="M15" s="1192"/>
      <c r="N15" s="1192"/>
      <c r="O15" s="1192"/>
      <c r="P15" s="1192"/>
      <c r="Q15" s="1192"/>
      <c r="R15" s="1192"/>
      <c r="S15" s="1192"/>
      <c r="T15" s="1192"/>
      <c r="U15" s="1192"/>
      <c r="V15" s="1192"/>
      <c r="W15" s="1192"/>
      <c r="X15" s="1193"/>
      <c r="Y15" s="1353"/>
      <c r="Z15" s="1354"/>
      <c r="AA15" s="1356"/>
      <c r="AB15" s="1356"/>
      <c r="AC15" s="1356"/>
      <c r="AD15" s="1356"/>
      <c r="AE15" s="1357"/>
      <c r="AF15" s="1358"/>
      <c r="AG15" s="1358"/>
      <c r="AH15" s="1357"/>
      <c r="AI15" s="1358"/>
      <c r="AJ15" s="1358"/>
      <c r="AK15" s="1358"/>
      <c r="AL15" s="1361"/>
      <c r="AZ15" s="172" t="s">
        <v>1292</v>
      </c>
    </row>
    <row r="16" spans="1:53" x14ac:dyDescent="0.15">
      <c r="A16" s="1362" t="s">
        <v>1259</v>
      </c>
      <c r="B16" s="1363"/>
      <c r="C16" s="1184" t="s">
        <v>1125</v>
      </c>
      <c r="D16" s="1185"/>
      <c r="E16" s="1185"/>
      <c r="F16" s="1185">
        <f>'01.入会申込書'!M47</f>
        <v>0</v>
      </c>
      <c r="G16" s="1185"/>
      <c r="H16" s="1185"/>
      <c r="I16" s="1185"/>
      <c r="J16" s="1185"/>
      <c r="K16" s="1185"/>
      <c r="L16" s="1185"/>
      <c r="M16" s="1185"/>
      <c r="N16" s="1185"/>
      <c r="O16" s="1185"/>
      <c r="P16" s="1185"/>
      <c r="Q16" s="1185"/>
      <c r="R16" s="177" t="s">
        <v>1112</v>
      </c>
      <c r="S16" s="1185" t="str">
        <f>'01.入会申込書'!AF45</f>
        <v>▼選択</v>
      </c>
      <c r="T16" s="1185"/>
      <c r="U16" s="1187" t="str">
        <f>'01.入会申込書'!AJ45</f>
        <v/>
      </c>
      <c r="V16" s="1187"/>
      <c r="W16" s="177" t="s">
        <v>1108</v>
      </c>
      <c r="X16" s="1187" t="str">
        <f>'01.入会申込書'!AP45</f>
        <v/>
      </c>
      <c r="Y16" s="1187"/>
      <c r="Z16" s="177" t="s">
        <v>1293</v>
      </c>
      <c r="AA16" s="1187" t="str">
        <f>'01.入会申込書'!AT45</f>
        <v/>
      </c>
      <c r="AB16" s="1187"/>
      <c r="AC16" s="177" t="s">
        <v>1294</v>
      </c>
      <c r="AD16" s="177"/>
      <c r="AE16" s="177"/>
      <c r="AF16" s="177" t="s">
        <v>1135</v>
      </c>
      <c r="AG16" s="177"/>
      <c r="AH16" s="177"/>
      <c r="AI16" s="1183"/>
      <c r="AJ16" s="1183"/>
      <c r="AK16" s="1183"/>
      <c r="AL16" s="1390"/>
      <c r="AZ16" s="172" t="s">
        <v>1295</v>
      </c>
    </row>
    <row r="17" spans="1:52" x14ac:dyDescent="0.15">
      <c r="A17" s="1364"/>
      <c r="B17" s="1365"/>
      <c r="C17" s="1206" t="s">
        <v>1139</v>
      </c>
      <c r="D17" s="1207"/>
      <c r="E17" s="1207"/>
      <c r="F17" s="182" t="s">
        <v>1120</v>
      </c>
      <c r="G17" s="1194" t="str">
        <f>'01.入会申込書'!O51</f>
        <v/>
      </c>
      <c r="H17" s="1194"/>
      <c r="I17" s="182" t="s">
        <v>1121</v>
      </c>
      <c r="J17" s="1194" t="str">
        <f>'01.入会申込書'!S51</f>
        <v/>
      </c>
      <c r="K17" s="1194"/>
      <c r="L17" s="1194"/>
      <c r="M17" s="182"/>
      <c r="N17" s="182"/>
      <c r="O17" s="182"/>
      <c r="P17" s="182"/>
      <c r="Q17" s="182"/>
      <c r="R17" s="182"/>
      <c r="S17" s="182"/>
      <c r="T17" s="182"/>
      <c r="U17" s="182"/>
      <c r="V17" s="182"/>
      <c r="W17" s="182"/>
      <c r="X17" s="182"/>
      <c r="Y17" s="1207" t="s">
        <v>1122</v>
      </c>
      <c r="Z17" s="1207"/>
      <c r="AA17" s="1391" t="str">
        <f>'01.入会申込書'!AG48</f>
        <v/>
      </c>
      <c r="AB17" s="1391"/>
      <c r="AC17" s="1391"/>
      <c r="AD17" s="1391"/>
      <c r="AE17" s="1194" t="s">
        <v>1121</v>
      </c>
      <c r="AF17" s="1194" t="str">
        <f>'01.入会申込書'!AM48</f>
        <v/>
      </c>
      <c r="AG17" s="1194"/>
      <c r="AH17" s="1194" t="s">
        <v>1121</v>
      </c>
      <c r="AI17" s="1395" t="str">
        <f>'01.入会申込書'!AS48</f>
        <v/>
      </c>
      <c r="AJ17" s="1395"/>
      <c r="AK17" s="1395"/>
      <c r="AL17" s="1396"/>
      <c r="AZ17" s="172" t="s">
        <v>1296</v>
      </c>
    </row>
    <row r="18" spans="1:52" x14ac:dyDescent="0.15">
      <c r="A18" s="1364"/>
      <c r="B18" s="1365"/>
      <c r="C18" s="1221"/>
      <c r="D18" s="1222"/>
      <c r="E18" s="1222"/>
      <c r="F18" s="901" t="str">
        <f>'01.入会申込書'!M52</f>
        <v>　</v>
      </c>
      <c r="G18" s="901"/>
      <c r="H18" s="901"/>
      <c r="I18" s="901"/>
      <c r="J18" s="901"/>
      <c r="K18" s="901"/>
      <c r="L18" s="901"/>
      <c r="M18" s="901"/>
      <c r="N18" s="901"/>
      <c r="O18" s="901"/>
      <c r="P18" s="901"/>
      <c r="Q18" s="901"/>
      <c r="R18" s="901"/>
      <c r="S18" s="901"/>
      <c r="T18" s="901"/>
      <c r="U18" s="901"/>
      <c r="V18" s="901"/>
      <c r="W18" s="901"/>
      <c r="X18" s="901"/>
      <c r="Y18" s="1222"/>
      <c r="Z18" s="1222"/>
      <c r="AA18" s="1392"/>
      <c r="AB18" s="1392"/>
      <c r="AC18" s="1392"/>
      <c r="AD18" s="1392"/>
      <c r="AE18" s="1394"/>
      <c r="AF18" s="1394"/>
      <c r="AG18" s="1394"/>
      <c r="AH18" s="1394"/>
      <c r="AI18" s="665"/>
      <c r="AJ18" s="665"/>
      <c r="AK18" s="665"/>
      <c r="AL18" s="1397"/>
      <c r="AZ18" s="172" t="s">
        <v>1297</v>
      </c>
    </row>
    <row r="19" spans="1:52" x14ac:dyDescent="0.15">
      <c r="A19" s="1366"/>
      <c r="B19" s="1367"/>
      <c r="C19" s="1208"/>
      <c r="D19" s="1209"/>
      <c r="E19" s="1209"/>
      <c r="F19" s="1192"/>
      <c r="G19" s="1192"/>
      <c r="H19" s="1192"/>
      <c r="I19" s="1192"/>
      <c r="J19" s="1192"/>
      <c r="K19" s="1192"/>
      <c r="L19" s="1192"/>
      <c r="M19" s="1192"/>
      <c r="N19" s="1192"/>
      <c r="O19" s="1192"/>
      <c r="P19" s="1192"/>
      <c r="Q19" s="1192"/>
      <c r="R19" s="1192"/>
      <c r="S19" s="1192"/>
      <c r="T19" s="1192"/>
      <c r="U19" s="1192"/>
      <c r="V19" s="1192"/>
      <c r="W19" s="1192"/>
      <c r="X19" s="1192"/>
      <c r="Y19" s="1209"/>
      <c r="Z19" s="1209"/>
      <c r="AA19" s="1393"/>
      <c r="AB19" s="1393"/>
      <c r="AC19" s="1393"/>
      <c r="AD19" s="1393"/>
      <c r="AE19" s="1195"/>
      <c r="AF19" s="1195"/>
      <c r="AG19" s="1195"/>
      <c r="AH19" s="1195"/>
      <c r="AI19" s="1398"/>
      <c r="AJ19" s="1398"/>
      <c r="AK19" s="1398"/>
      <c r="AL19" s="1399"/>
      <c r="AZ19" s="172" t="s">
        <v>1298</v>
      </c>
    </row>
    <row r="20" spans="1:52" x14ac:dyDescent="0.15">
      <c r="A20" s="1343" t="s">
        <v>1299</v>
      </c>
      <c r="B20" s="1205"/>
      <c r="C20" s="1205"/>
      <c r="D20" s="1205"/>
      <c r="E20" s="1375"/>
      <c r="F20" s="1375"/>
      <c r="G20" s="1376" t="s">
        <v>1300</v>
      </c>
      <c r="H20" s="1336"/>
      <c r="I20" s="1336"/>
      <c r="J20" s="1336"/>
      <c r="K20" s="1336"/>
      <c r="L20" s="1336"/>
      <c r="M20" s="1336"/>
      <c r="N20" s="1336"/>
      <c r="O20" s="1336"/>
      <c r="P20" s="1336"/>
      <c r="Q20" s="1336"/>
      <c r="R20" s="1336"/>
      <c r="S20" s="1336"/>
      <c r="T20" s="1336"/>
      <c r="U20" s="1336"/>
      <c r="V20" s="1336"/>
      <c r="W20" s="1336"/>
      <c r="X20" s="1336"/>
      <c r="Y20" s="1336"/>
      <c r="Z20" s="1336"/>
      <c r="AA20" s="1336"/>
      <c r="AB20" s="1336"/>
      <c r="AC20" s="1336"/>
      <c r="AD20" s="1336"/>
      <c r="AE20" s="1336"/>
      <c r="AF20" s="1336"/>
      <c r="AG20" s="1336"/>
      <c r="AH20" s="1336"/>
      <c r="AI20" s="1336"/>
      <c r="AJ20" s="1336"/>
      <c r="AK20" s="1336"/>
      <c r="AL20" s="1337"/>
      <c r="AZ20" s="172" t="s">
        <v>1301</v>
      </c>
    </row>
    <row r="21" spans="1:52" x14ac:dyDescent="0.15">
      <c r="A21" s="1368"/>
      <c r="B21" s="1205"/>
      <c r="C21" s="1205"/>
      <c r="D21" s="1205"/>
      <c r="E21" s="1375"/>
      <c r="F21" s="1375"/>
      <c r="G21" s="1336"/>
      <c r="H21" s="1336"/>
      <c r="I21" s="1336"/>
      <c r="J21" s="1336"/>
      <c r="K21" s="1336"/>
      <c r="L21" s="1336"/>
      <c r="M21" s="1336"/>
      <c r="N21" s="1336"/>
      <c r="O21" s="1336"/>
      <c r="P21" s="1336"/>
      <c r="Q21" s="1336"/>
      <c r="R21" s="1336"/>
      <c r="S21" s="1336"/>
      <c r="T21" s="1336"/>
      <c r="U21" s="1336"/>
      <c r="V21" s="1336"/>
      <c r="W21" s="1336"/>
      <c r="X21" s="1336"/>
      <c r="Y21" s="1336"/>
      <c r="Z21" s="1336"/>
      <c r="AA21" s="1336"/>
      <c r="AB21" s="1336"/>
      <c r="AC21" s="1336"/>
      <c r="AD21" s="1336"/>
      <c r="AE21" s="1336"/>
      <c r="AF21" s="1336"/>
      <c r="AG21" s="1336"/>
      <c r="AH21" s="1336"/>
      <c r="AI21" s="1336"/>
      <c r="AJ21" s="1336"/>
      <c r="AK21" s="1336"/>
      <c r="AL21" s="1337"/>
      <c r="AZ21" s="172" t="s">
        <v>1302</v>
      </c>
    </row>
    <row r="22" spans="1:52" x14ac:dyDescent="0.15">
      <c r="A22" s="1368"/>
      <c r="B22" s="1205"/>
      <c r="C22" s="1205"/>
      <c r="D22" s="1205"/>
      <c r="E22" s="1375"/>
      <c r="F22" s="1375"/>
      <c r="G22" s="1336"/>
      <c r="H22" s="1336"/>
      <c r="I22" s="1336"/>
      <c r="J22" s="1336"/>
      <c r="K22" s="1336"/>
      <c r="L22" s="1336"/>
      <c r="M22" s="1336"/>
      <c r="N22" s="1336"/>
      <c r="O22" s="1336"/>
      <c r="P22" s="1336"/>
      <c r="Q22" s="1336"/>
      <c r="R22" s="1336"/>
      <c r="S22" s="1336"/>
      <c r="T22" s="1336"/>
      <c r="U22" s="1336"/>
      <c r="V22" s="1336"/>
      <c r="W22" s="1336"/>
      <c r="X22" s="1336"/>
      <c r="Y22" s="1336"/>
      <c r="Z22" s="1336"/>
      <c r="AA22" s="1336"/>
      <c r="AB22" s="1336"/>
      <c r="AC22" s="1336"/>
      <c r="AD22" s="1336"/>
      <c r="AE22" s="1336"/>
      <c r="AF22" s="1336"/>
      <c r="AG22" s="1336"/>
      <c r="AH22" s="1336"/>
      <c r="AI22" s="1336"/>
      <c r="AJ22" s="1336"/>
      <c r="AK22" s="1336"/>
      <c r="AL22" s="1337"/>
      <c r="AZ22" s="172" t="s">
        <v>1303</v>
      </c>
    </row>
    <row r="23" spans="1:52" x14ac:dyDescent="0.15">
      <c r="A23" s="1377" t="s">
        <v>1304</v>
      </c>
      <c r="B23" s="1378"/>
      <c r="C23" s="1205" t="s">
        <v>1305</v>
      </c>
      <c r="D23" s="1205"/>
      <c r="E23" s="1205"/>
      <c r="F23" s="1380"/>
      <c r="G23" s="1381"/>
      <c r="H23" s="1381"/>
      <c r="I23" s="1381"/>
      <c r="J23" s="1381"/>
      <c r="K23" s="1381"/>
      <c r="L23" s="1381"/>
      <c r="M23" s="1381"/>
      <c r="N23" s="1381"/>
      <c r="O23" s="1381"/>
      <c r="P23" s="1381"/>
      <c r="Q23" s="1381"/>
      <c r="R23" s="1381"/>
      <c r="S23" s="1381"/>
      <c r="T23" s="1381"/>
      <c r="U23" s="1381"/>
      <c r="V23" s="1381"/>
      <c r="W23" s="1381"/>
      <c r="X23" s="1382"/>
      <c r="Y23" s="1386" t="s">
        <v>1122</v>
      </c>
      <c r="Z23" s="1317"/>
      <c r="AA23" s="1388"/>
      <c r="AB23" s="1388"/>
      <c r="AC23" s="1388"/>
      <c r="AD23" s="1388"/>
      <c r="AE23" s="1346" t="s">
        <v>1121</v>
      </c>
      <c r="AF23" s="1400"/>
      <c r="AG23" s="1400"/>
      <c r="AH23" s="1346" t="s">
        <v>1121</v>
      </c>
      <c r="AI23" s="1400"/>
      <c r="AJ23" s="1400"/>
      <c r="AK23" s="1400"/>
      <c r="AL23" s="1402"/>
      <c r="AZ23" s="172" t="s">
        <v>1306</v>
      </c>
    </row>
    <row r="24" spans="1:52" x14ac:dyDescent="0.15">
      <c r="A24" s="1377"/>
      <c r="B24" s="1378"/>
      <c r="C24" s="1379"/>
      <c r="D24" s="1379"/>
      <c r="E24" s="1379"/>
      <c r="F24" s="1383"/>
      <c r="G24" s="1384"/>
      <c r="H24" s="1384"/>
      <c r="I24" s="1384"/>
      <c r="J24" s="1384"/>
      <c r="K24" s="1384"/>
      <c r="L24" s="1384"/>
      <c r="M24" s="1384"/>
      <c r="N24" s="1384"/>
      <c r="O24" s="1384"/>
      <c r="P24" s="1384"/>
      <c r="Q24" s="1384"/>
      <c r="R24" s="1384"/>
      <c r="S24" s="1384"/>
      <c r="T24" s="1384"/>
      <c r="U24" s="1384"/>
      <c r="V24" s="1384"/>
      <c r="W24" s="1384"/>
      <c r="X24" s="1385"/>
      <c r="Y24" s="1387"/>
      <c r="Z24" s="1348"/>
      <c r="AA24" s="1389"/>
      <c r="AB24" s="1389"/>
      <c r="AC24" s="1389"/>
      <c r="AD24" s="1389"/>
      <c r="AE24" s="1347"/>
      <c r="AF24" s="1401"/>
      <c r="AG24" s="1401"/>
      <c r="AH24" s="1347"/>
      <c r="AI24" s="1401"/>
      <c r="AJ24" s="1401"/>
      <c r="AK24" s="1401"/>
      <c r="AL24" s="1403"/>
      <c r="AZ24" s="172" t="s">
        <v>1307</v>
      </c>
    </row>
    <row r="25" spans="1:52" x14ac:dyDescent="0.15">
      <c r="A25" s="1377"/>
      <c r="B25" s="1378"/>
      <c r="C25" s="1404" t="s">
        <v>1119</v>
      </c>
      <c r="D25" s="1404"/>
      <c r="E25" s="1404"/>
      <c r="F25" s="241" t="s">
        <v>1120</v>
      </c>
      <c r="G25" s="1406"/>
      <c r="H25" s="1407"/>
      <c r="I25" s="242" t="s">
        <v>1121</v>
      </c>
      <c r="J25" s="1406"/>
      <c r="K25" s="1407"/>
      <c r="L25" s="1407"/>
      <c r="M25" s="242"/>
      <c r="N25" s="242"/>
      <c r="O25" s="242"/>
      <c r="P25" s="242"/>
      <c r="Q25" s="242"/>
      <c r="R25" s="242"/>
      <c r="S25" s="242"/>
      <c r="T25" s="242"/>
      <c r="U25" s="242"/>
      <c r="V25" s="242"/>
      <c r="W25" s="242"/>
      <c r="X25" s="243"/>
      <c r="Y25" s="1387" t="s">
        <v>1262</v>
      </c>
      <c r="Z25" s="1348"/>
      <c r="AA25" s="1389"/>
      <c r="AB25" s="1389"/>
      <c r="AC25" s="1389"/>
      <c r="AD25" s="1389"/>
      <c r="AE25" s="1347" t="s">
        <v>1121</v>
      </c>
      <c r="AF25" s="1401"/>
      <c r="AG25" s="1401"/>
      <c r="AH25" s="1347" t="s">
        <v>1121</v>
      </c>
      <c r="AI25" s="1401"/>
      <c r="AJ25" s="1401"/>
      <c r="AK25" s="1401"/>
      <c r="AL25" s="1403"/>
      <c r="AZ25" s="172" t="s">
        <v>1308</v>
      </c>
    </row>
    <row r="26" spans="1:52" x14ac:dyDescent="0.15">
      <c r="A26" s="1377"/>
      <c r="B26" s="1378"/>
      <c r="C26" s="1405"/>
      <c r="D26" s="1405"/>
      <c r="E26" s="1405"/>
      <c r="F26" s="1410"/>
      <c r="G26" s="1411"/>
      <c r="H26" s="1411"/>
      <c r="I26" s="1411"/>
      <c r="J26" s="1411"/>
      <c r="K26" s="1411"/>
      <c r="L26" s="1411"/>
      <c r="M26" s="1411"/>
      <c r="N26" s="1411"/>
      <c r="O26" s="1411"/>
      <c r="P26" s="1411"/>
      <c r="Q26" s="1411"/>
      <c r="R26" s="1411"/>
      <c r="S26" s="1411"/>
      <c r="T26" s="1411"/>
      <c r="U26" s="1411"/>
      <c r="V26" s="1411"/>
      <c r="W26" s="1411"/>
      <c r="X26" s="1412"/>
      <c r="Y26" s="1422"/>
      <c r="Z26" s="1358"/>
      <c r="AA26" s="1423"/>
      <c r="AB26" s="1423"/>
      <c r="AC26" s="1423"/>
      <c r="AD26" s="1423"/>
      <c r="AE26" s="1357"/>
      <c r="AF26" s="1408"/>
      <c r="AG26" s="1408"/>
      <c r="AH26" s="1357"/>
      <c r="AI26" s="1408"/>
      <c r="AJ26" s="1408"/>
      <c r="AK26" s="1408"/>
      <c r="AL26" s="1409"/>
      <c r="AZ26" s="172" t="s">
        <v>1309</v>
      </c>
    </row>
    <row r="27" spans="1:52" x14ac:dyDescent="0.15">
      <c r="A27" s="1377"/>
      <c r="B27" s="1378"/>
      <c r="C27" s="1413" t="s">
        <v>1310</v>
      </c>
      <c r="D27" s="1414"/>
      <c r="E27" s="1414"/>
      <c r="F27" s="1415"/>
      <c r="G27" s="1416"/>
      <c r="H27" s="1416"/>
      <c r="I27" s="1416"/>
      <c r="J27" s="1416"/>
      <c r="K27" s="1416"/>
      <c r="L27" s="1416"/>
      <c r="M27" s="1416"/>
      <c r="N27" s="1416"/>
      <c r="O27" s="1416"/>
      <c r="P27" s="1416"/>
      <c r="Q27" s="1416"/>
      <c r="R27" s="1416"/>
      <c r="S27" s="1416"/>
      <c r="T27" s="1416"/>
      <c r="U27" s="1416"/>
      <c r="V27" s="1416"/>
      <c r="W27" s="1416"/>
      <c r="X27" s="1416"/>
      <c r="Y27" s="1207" t="s">
        <v>1112</v>
      </c>
      <c r="Z27" s="1213"/>
      <c r="AA27" s="1213"/>
      <c r="AB27" s="1196"/>
      <c r="AC27" s="1196"/>
      <c r="AD27" s="1207" t="s">
        <v>1108</v>
      </c>
      <c r="AE27" s="1196"/>
      <c r="AF27" s="1196"/>
      <c r="AG27" s="1207" t="s">
        <v>1293</v>
      </c>
      <c r="AH27" s="1196"/>
      <c r="AI27" s="1196"/>
      <c r="AJ27" s="1207" t="s">
        <v>1294</v>
      </c>
      <c r="AK27" s="1207"/>
      <c r="AL27" s="1417"/>
      <c r="AZ27" s="172" t="s">
        <v>1311</v>
      </c>
    </row>
    <row r="28" spans="1:52" x14ac:dyDescent="0.15">
      <c r="A28" s="1377"/>
      <c r="B28" s="1378"/>
      <c r="C28" s="1205"/>
      <c r="D28" s="1205"/>
      <c r="E28" s="1205"/>
      <c r="F28" s="1215"/>
      <c r="G28" s="1216"/>
      <c r="H28" s="1216"/>
      <c r="I28" s="1216"/>
      <c r="J28" s="1216"/>
      <c r="K28" s="1216"/>
      <c r="L28" s="1216"/>
      <c r="M28" s="1216"/>
      <c r="N28" s="1216"/>
      <c r="O28" s="1216"/>
      <c r="P28" s="1216"/>
      <c r="Q28" s="1216"/>
      <c r="R28" s="1216"/>
      <c r="S28" s="1216"/>
      <c r="T28" s="1216"/>
      <c r="U28" s="1216"/>
      <c r="V28" s="1216"/>
      <c r="W28" s="1216"/>
      <c r="X28" s="1216"/>
      <c r="Y28" s="1209"/>
      <c r="Z28" s="1216"/>
      <c r="AA28" s="1216"/>
      <c r="AB28" s="1197"/>
      <c r="AC28" s="1197"/>
      <c r="AD28" s="1209"/>
      <c r="AE28" s="1197"/>
      <c r="AF28" s="1197"/>
      <c r="AG28" s="1209"/>
      <c r="AH28" s="1197"/>
      <c r="AI28" s="1197"/>
      <c r="AJ28" s="1209"/>
      <c r="AK28" s="1209"/>
      <c r="AL28" s="1418"/>
      <c r="AZ28" s="172" t="s">
        <v>1312</v>
      </c>
    </row>
    <row r="29" spans="1:52" x14ac:dyDescent="0.15">
      <c r="A29" s="1377" t="s">
        <v>1227</v>
      </c>
      <c r="B29" s="1378"/>
      <c r="C29" s="1426"/>
      <c r="D29" s="1426"/>
      <c r="E29" s="1426"/>
      <c r="F29" s="1205" t="s">
        <v>1125</v>
      </c>
      <c r="G29" s="1205"/>
      <c r="H29" s="1205"/>
      <c r="I29" s="1205"/>
      <c r="J29" s="1427" t="str">
        <f>'01.入会申込書'!M70</f>
        <v/>
      </c>
      <c r="K29" s="1428"/>
      <c r="L29" s="1428"/>
      <c r="M29" s="1428"/>
      <c r="N29" s="1428"/>
      <c r="O29" s="1428"/>
      <c r="P29" s="1428"/>
      <c r="Q29" s="1428"/>
      <c r="R29" s="1428"/>
      <c r="S29" s="1428"/>
      <c r="T29" s="1428"/>
      <c r="U29" s="1428"/>
      <c r="V29" s="1428"/>
      <c r="W29" s="1428"/>
      <c r="X29" s="1428"/>
      <c r="Y29" s="245" t="s">
        <v>1112</v>
      </c>
      <c r="Z29" s="1428"/>
      <c r="AA29" s="1428"/>
      <c r="AB29" s="1428"/>
      <c r="AC29" s="1428"/>
      <c r="AD29" s="245" t="s">
        <v>1108</v>
      </c>
      <c r="AE29" s="1428"/>
      <c r="AF29" s="1428"/>
      <c r="AG29" s="245" t="s">
        <v>1293</v>
      </c>
      <c r="AH29" s="1428"/>
      <c r="AI29" s="1428"/>
      <c r="AJ29" s="245" t="s">
        <v>1294</v>
      </c>
      <c r="AK29" s="245"/>
      <c r="AL29" s="254"/>
      <c r="AZ29" s="172" t="s">
        <v>1313</v>
      </c>
    </row>
    <row r="30" spans="1:52" x14ac:dyDescent="0.15">
      <c r="A30" s="1377"/>
      <c r="B30" s="1378"/>
      <c r="C30" s="1426"/>
      <c r="D30" s="1426"/>
      <c r="E30" s="1426"/>
      <c r="F30" s="1205" t="s">
        <v>1234</v>
      </c>
      <c r="G30" s="1205"/>
      <c r="H30" s="1205"/>
      <c r="I30" s="1205"/>
      <c r="J30" s="1429" t="s">
        <v>1112</v>
      </c>
      <c r="K30" s="1420" t="str">
        <f>'01.入会申込書'!N76</f>
        <v/>
      </c>
      <c r="L30" s="1420"/>
      <c r="M30" s="1420"/>
      <c r="N30" s="1338" t="s">
        <v>1113</v>
      </c>
      <c r="O30" s="1338"/>
      <c r="P30" s="1420" t="str">
        <f>'01.入会申込書'!X76</f>
        <v/>
      </c>
      <c r="Q30" s="1420"/>
      <c r="R30" s="1420"/>
      <c r="S30" s="1420"/>
      <c r="T30" s="1338" t="s">
        <v>1114</v>
      </c>
      <c r="U30" s="1430"/>
      <c r="V30" s="1432" t="s">
        <v>1314</v>
      </c>
      <c r="W30" s="1435" t="s">
        <v>1258</v>
      </c>
      <c r="X30" s="1435"/>
      <c r="Y30" s="1435"/>
      <c r="Z30" s="1437"/>
      <c r="AA30" s="1437"/>
      <c r="AB30" s="1437"/>
      <c r="AC30" s="1437"/>
      <c r="AD30" s="1437"/>
      <c r="AE30" s="1437"/>
      <c r="AF30" s="1437"/>
      <c r="AG30" s="1437"/>
      <c r="AH30" s="1437"/>
      <c r="AI30" s="1437"/>
      <c r="AJ30" s="1437"/>
      <c r="AK30" s="1437"/>
      <c r="AL30" s="1438"/>
      <c r="AZ30" s="172" t="s">
        <v>1315</v>
      </c>
    </row>
    <row r="31" spans="1:52" x14ac:dyDescent="0.15">
      <c r="A31" s="1377"/>
      <c r="B31" s="1378"/>
      <c r="C31" s="1426"/>
      <c r="D31" s="1426"/>
      <c r="E31" s="1426"/>
      <c r="F31" s="1205"/>
      <c r="G31" s="1205"/>
      <c r="H31" s="1205"/>
      <c r="I31" s="1205"/>
      <c r="J31" s="1369"/>
      <c r="K31" s="1421"/>
      <c r="L31" s="1421"/>
      <c r="M31" s="1421"/>
      <c r="N31" s="1419"/>
      <c r="O31" s="1419"/>
      <c r="P31" s="1421"/>
      <c r="Q31" s="1421"/>
      <c r="R31" s="1421"/>
      <c r="S31" s="1421"/>
      <c r="T31" s="1419"/>
      <c r="U31" s="1431"/>
      <c r="V31" s="1433"/>
      <c r="W31" s="1319"/>
      <c r="X31" s="1319"/>
      <c r="Y31" s="1319"/>
      <c r="Z31" s="1384"/>
      <c r="AA31" s="1384"/>
      <c r="AB31" s="1384"/>
      <c r="AC31" s="1384"/>
      <c r="AD31" s="1384"/>
      <c r="AE31" s="1384"/>
      <c r="AF31" s="1384"/>
      <c r="AG31" s="1384"/>
      <c r="AH31" s="1384"/>
      <c r="AI31" s="1384"/>
      <c r="AJ31" s="1384"/>
      <c r="AK31" s="1384"/>
      <c r="AL31" s="1425"/>
      <c r="AZ31" s="172" t="s">
        <v>1316</v>
      </c>
    </row>
    <row r="32" spans="1:52" x14ac:dyDescent="0.15">
      <c r="A32" s="1377"/>
      <c r="B32" s="1378"/>
      <c r="C32" s="1426"/>
      <c r="D32" s="1426"/>
      <c r="E32" s="1426"/>
      <c r="F32" s="1439" t="s">
        <v>1317</v>
      </c>
      <c r="G32" s="1439"/>
      <c r="H32" s="1439"/>
      <c r="I32" s="1439"/>
      <c r="J32" s="1415"/>
      <c r="K32" s="1416"/>
      <c r="L32" s="1420"/>
      <c r="M32" s="1420"/>
      <c r="N32" s="1338" t="s">
        <v>1108</v>
      </c>
      <c r="O32" s="1420"/>
      <c r="P32" s="1420"/>
      <c r="Q32" s="1338" t="s">
        <v>1127</v>
      </c>
      <c r="R32" s="1420"/>
      <c r="S32" s="1420"/>
      <c r="T32" s="1338" t="s">
        <v>1134</v>
      </c>
      <c r="U32" s="1430"/>
      <c r="V32" s="1433"/>
      <c r="W32" s="1435" t="s">
        <v>1119</v>
      </c>
      <c r="X32" s="1435"/>
      <c r="Y32" s="1435"/>
      <c r="Z32" s="1437"/>
      <c r="AA32" s="1437"/>
      <c r="AB32" s="1437"/>
      <c r="AC32" s="1437"/>
      <c r="AD32" s="1437"/>
      <c r="AE32" s="1437"/>
      <c r="AF32" s="1437"/>
      <c r="AG32" s="1437"/>
      <c r="AH32" s="1437"/>
      <c r="AI32" s="1437"/>
      <c r="AJ32" s="1437"/>
      <c r="AK32" s="1437"/>
      <c r="AL32" s="1438"/>
      <c r="AZ32" s="172" t="s">
        <v>1318</v>
      </c>
    </row>
    <row r="33" spans="1:52" x14ac:dyDescent="0.15">
      <c r="A33" s="1377"/>
      <c r="B33" s="1378"/>
      <c r="C33" s="1426"/>
      <c r="D33" s="1426"/>
      <c r="E33" s="1426"/>
      <c r="F33" s="1439"/>
      <c r="G33" s="1439"/>
      <c r="H33" s="1439"/>
      <c r="I33" s="1439"/>
      <c r="J33" s="1440"/>
      <c r="K33" s="1441"/>
      <c r="L33" s="1421"/>
      <c r="M33" s="1421"/>
      <c r="N33" s="1419"/>
      <c r="O33" s="1421"/>
      <c r="P33" s="1421"/>
      <c r="Q33" s="1419"/>
      <c r="R33" s="1421"/>
      <c r="S33" s="1421"/>
      <c r="T33" s="1419"/>
      <c r="U33" s="1431"/>
      <c r="V33" s="1434"/>
      <c r="W33" s="1319"/>
      <c r="X33" s="1319"/>
      <c r="Y33" s="1319"/>
      <c r="Z33" s="1384"/>
      <c r="AA33" s="1384"/>
      <c r="AB33" s="1384"/>
      <c r="AC33" s="1384"/>
      <c r="AD33" s="1384"/>
      <c r="AE33" s="1384"/>
      <c r="AF33" s="1384"/>
      <c r="AG33" s="1384"/>
      <c r="AH33" s="1384"/>
      <c r="AI33" s="1384"/>
      <c r="AJ33" s="1384"/>
      <c r="AK33" s="1384"/>
      <c r="AL33" s="1425"/>
      <c r="AZ33" s="172" t="s">
        <v>1319</v>
      </c>
    </row>
    <row r="34" spans="1:52" ht="12" customHeight="1" x14ac:dyDescent="0.15">
      <c r="A34" s="1377"/>
      <c r="B34" s="1378"/>
      <c r="C34" s="1336"/>
      <c r="D34" s="1336"/>
      <c r="E34" s="1336"/>
      <c r="F34" s="1205" t="s">
        <v>1320</v>
      </c>
      <c r="G34" s="1205"/>
      <c r="H34" s="1205"/>
      <c r="I34" s="1205"/>
      <c r="J34" s="242" t="s">
        <v>1120</v>
      </c>
      <c r="K34" s="1424" t="str">
        <f>'01.入会申込書'!O73</f>
        <v/>
      </c>
      <c r="L34" s="1424"/>
      <c r="M34" s="242" t="s">
        <v>1121</v>
      </c>
      <c r="N34" s="1424" t="str">
        <f>'01.入会申込書'!S73</f>
        <v/>
      </c>
      <c r="O34" s="1424"/>
      <c r="P34" s="1424"/>
      <c r="Q34" s="242"/>
      <c r="R34" s="242"/>
      <c r="S34" s="242"/>
      <c r="T34" s="242"/>
      <c r="U34" s="242"/>
      <c r="V34" s="242"/>
      <c r="W34" s="242"/>
      <c r="X34" s="242"/>
      <c r="Y34" s="242"/>
      <c r="Z34" s="242"/>
      <c r="AA34" s="242"/>
      <c r="AB34" s="242"/>
      <c r="AC34" s="242"/>
      <c r="AD34" s="242"/>
      <c r="AE34" s="242"/>
      <c r="AF34" s="242"/>
      <c r="AG34" s="242"/>
      <c r="AH34" s="242"/>
      <c r="AI34" s="242"/>
      <c r="AJ34" s="242"/>
      <c r="AK34" s="242"/>
      <c r="AL34" s="259"/>
      <c r="AZ34" s="172" t="s">
        <v>1321</v>
      </c>
    </row>
    <row r="35" spans="1:52" x14ac:dyDescent="0.15">
      <c r="A35" s="1377"/>
      <c r="B35" s="1378"/>
      <c r="C35" s="1336"/>
      <c r="D35" s="1336"/>
      <c r="E35" s="1336"/>
      <c r="F35" s="1379"/>
      <c r="G35" s="1379"/>
      <c r="H35" s="1379"/>
      <c r="I35" s="1379"/>
      <c r="J35" s="1384" t="str">
        <f>'01.入会申込書'!M74</f>
        <v>　</v>
      </c>
      <c r="K35" s="1384"/>
      <c r="L35" s="1384"/>
      <c r="M35" s="1384"/>
      <c r="N35" s="1384"/>
      <c r="O35" s="1384"/>
      <c r="P35" s="1384"/>
      <c r="Q35" s="1384"/>
      <c r="R35" s="1384"/>
      <c r="S35" s="1384"/>
      <c r="T35" s="1384"/>
      <c r="U35" s="1384"/>
      <c r="V35" s="1384"/>
      <c r="W35" s="1384"/>
      <c r="X35" s="1384"/>
      <c r="Y35" s="1384"/>
      <c r="Z35" s="1384"/>
      <c r="AA35" s="1384"/>
      <c r="AB35" s="1384"/>
      <c r="AC35" s="1384"/>
      <c r="AD35" s="1384"/>
      <c r="AE35" s="1384"/>
      <c r="AF35" s="1384"/>
      <c r="AG35" s="1384"/>
      <c r="AH35" s="1384"/>
      <c r="AI35" s="1384"/>
      <c r="AJ35" s="1384"/>
      <c r="AK35" s="1384"/>
      <c r="AL35" s="1425"/>
      <c r="AZ35" s="172" t="s">
        <v>1322</v>
      </c>
    </row>
    <row r="36" spans="1:52" ht="18.75" customHeight="1" x14ac:dyDescent="0.15">
      <c r="A36" s="1377"/>
      <c r="B36" s="1378"/>
      <c r="C36" s="1336"/>
      <c r="D36" s="1336"/>
      <c r="E36" s="1336"/>
      <c r="F36" s="1332" t="s">
        <v>1323</v>
      </c>
      <c r="G36" s="1404"/>
      <c r="H36" s="1404"/>
      <c r="I36" s="1404"/>
      <c r="J36" s="1387"/>
      <c r="K36" s="1348"/>
      <c r="L36" s="1348"/>
      <c r="M36" s="1348"/>
      <c r="N36" s="1348"/>
      <c r="O36" s="1348"/>
      <c r="P36" s="1348"/>
      <c r="Q36" s="1348"/>
      <c r="R36" s="1348"/>
      <c r="S36" s="1348"/>
      <c r="T36" s="1348"/>
      <c r="U36" s="1348"/>
      <c r="V36" s="1348"/>
      <c r="W36" s="1348"/>
      <c r="X36" s="1348"/>
      <c r="Y36" s="1348"/>
      <c r="Z36" s="1348"/>
      <c r="AA36" s="1348"/>
      <c r="AB36" s="1348"/>
      <c r="AC36" s="1348"/>
      <c r="AD36" s="1348"/>
      <c r="AE36" s="1348"/>
      <c r="AF36" s="1348"/>
      <c r="AG36" s="1348"/>
      <c r="AH36" s="1348"/>
      <c r="AI36" s="1348"/>
      <c r="AJ36" s="1348"/>
      <c r="AK36" s="1348"/>
      <c r="AL36" s="1350"/>
      <c r="AZ36" s="172" t="s">
        <v>1324</v>
      </c>
    </row>
    <row r="37" spans="1:52" x14ac:dyDescent="0.15">
      <c r="A37" s="1377"/>
      <c r="B37" s="1378"/>
      <c r="C37" s="1336"/>
      <c r="D37" s="1336"/>
      <c r="E37" s="1336"/>
      <c r="F37" s="1205"/>
      <c r="G37" s="1205"/>
      <c r="H37" s="1205"/>
      <c r="I37" s="1205"/>
      <c r="J37" s="251" t="s">
        <v>1112</v>
      </c>
      <c r="K37" s="1436"/>
      <c r="L37" s="1436"/>
      <c r="M37" s="1436"/>
      <c r="N37" s="1436"/>
      <c r="O37" s="252" t="s">
        <v>1325</v>
      </c>
      <c r="P37" s="252"/>
      <c r="Q37" s="1436"/>
      <c r="R37" s="1436"/>
      <c r="S37" s="1436"/>
      <c r="T37" s="1436"/>
      <c r="U37" s="252" t="s">
        <v>1326</v>
      </c>
      <c r="V37" s="252"/>
      <c r="W37" s="252" t="s">
        <v>1327</v>
      </c>
      <c r="X37" s="252"/>
      <c r="Y37" s="252"/>
      <c r="Z37" s="252"/>
      <c r="AA37" s="252"/>
      <c r="AB37" s="252"/>
      <c r="AC37" s="1464"/>
      <c r="AD37" s="1464"/>
      <c r="AE37" s="252" t="s">
        <v>1328</v>
      </c>
      <c r="AF37" s="252"/>
      <c r="AG37" s="1464"/>
      <c r="AH37" s="1464"/>
      <c r="AI37" s="252" t="s">
        <v>1329</v>
      </c>
      <c r="AJ37" s="252"/>
      <c r="AK37" s="252"/>
      <c r="AL37" s="258"/>
      <c r="AZ37" s="172" t="s">
        <v>1330</v>
      </c>
    </row>
    <row r="38" spans="1:52" ht="14.25" customHeight="1" thickBot="1" x14ac:dyDescent="0.2">
      <c r="A38" s="1465" t="s">
        <v>1331</v>
      </c>
      <c r="B38" s="1466"/>
      <c r="C38" s="1466"/>
      <c r="D38" s="1466"/>
      <c r="E38" s="1466"/>
      <c r="F38" s="1466"/>
      <c r="G38" s="1466"/>
      <c r="H38" s="1466"/>
      <c r="I38" s="1467"/>
      <c r="J38" s="1468"/>
      <c r="K38" s="1469"/>
      <c r="L38" s="1469"/>
      <c r="M38" s="260" t="s">
        <v>1332</v>
      </c>
      <c r="N38" s="260"/>
      <c r="O38" s="260"/>
      <c r="P38" s="260"/>
      <c r="Q38" s="260"/>
      <c r="R38" s="260"/>
      <c r="S38" s="260"/>
      <c r="T38" s="260"/>
      <c r="U38" s="260"/>
      <c r="V38" s="260"/>
      <c r="W38" s="260"/>
      <c r="X38" s="260"/>
      <c r="Y38" s="1470"/>
      <c r="Z38" s="1470"/>
      <c r="AA38" s="260" t="s">
        <v>1154</v>
      </c>
      <c r="AB38" s="260"/>
      <c r="AC38" s="260"/>
      <c r="AD38" s="260"/>
      <c r="AE38" s="260"/>
      <c r="AF38" s="260"/>
      <c r="AG38" s="260"/>
      <c r="AH38" s="260"/>
      <c r="AI38" s="260"/>
      <c r="AJ38" s="260"/>
      <c r="AK38" s="260"/>
      <c r="AL38" s="261"/>
      <c r="AZ38" s="172" t="s">
        <v>1333</v>
      </c>
    </row>
    <row r="39" spans="1:52" ht="12" customHeight="1" x14ac:dyDescent="0.15">
      <c r="A39" s="1471"/>
      <c r="B39" s="1394"/>
      <c r="C39" s="1394"/>
      <c r="D39" s="1394"/>
      <c r="E39" s="1394"/>
      <c r="F39" s="1394"/>
      <c r="G39" s="1394"/>
      <c r="H39" s="1394"/>
      <c r="I39" s="1394"/>
      <c r="J39" s="1394"/>
      <c r="K39" s="1394"/>
      <c r="L39" s="1394"/>
      <c r="M39" s="1394"/>
      <c r="N39" s="1394"/>
      <c r="O39" s="1394"/>
      <c r="P39" s="1394"/>
      <c r="Q39" s="1394"/>
      <c r="R39" s="1394"/>
      <c r="S39" s="1394"/>
      <c r="T39" s="1394"/>
      <c r="U39" s="1394"/>
      <c r="V39" s="1394"/>
      <c r="W39" s="1394"/>
      <c r="X39" s="1394"/>
      <c r="Y39" s="1394"/>
      <c r="Z39" s="1394"/>
      <c r="AA39" s="1394"/>
      <c r="AB39" s="1394"/>
      <c r="AC39" s="1394"/>
      <c r="AD39" s="1394"/>
      <c r="AE39" s="1394"/>
      <c r="AF39" s="1394"/>
      <c r="AG39" s="1394"/>
      <c r="AH39" s="1394"/>
      <c r="AI39" s="1394"/>
      <c r="AJ39" s="1394"/>
      <c r="AK39" s="1394"/>
      <c r="AL39" s="1472"/>
      <c r="AZ39" s="172" t="s">
        <v>1334</v>
      </c>
    </row>
    <row r="40" spans="1:52" ht="12" customHeight="1" x14ac:dyDescent="0.15">
      <c r="A40" s="1471"/>
      <c r="B40" s="1394"/>
      <c r="C40" s="1394"/>
      <c r="D40" s="1394"/>
      <c r="E40" s="1394"/>
      <c r="F40" s="1394"/>
      <c r="G40" s="1394"/>
      <c r="H40" s="1394"/>
      <c r="I40" s="1394"/>
      <c r="J40" s="1394"/>
      <c r="K40" s="1394"/>
      <c r="L40" s="1394"/>
      <c r="M40" s="1394"/>
      <c r="N40" s="1394"/>
      <c r="O40" s="1394"/>
      <c r="P40" s="1394"/>
      <c r="Q40" s="1394"/>
      <c r="R40" s="1394"/>
      <c r="S40" s="1394"/>
      <c r="T40" s="1394"/>
      <c r="U40" s="1394"/>
      <c r="V40" s="1394"/>
      <c r="W40" s="1394"/>
      <c r="X40" s="1394"/>
      <c r="Y40" s="1394"/>
      <c r="Z40" s="1394"/>
      <c r="AA40" s="1394"/>
      <c r="AB40" s="1394"/>
      <c r="AC40" s="1394"/>
      <c r="AD40" s="1394"/>
      <c r="AE40" s="1394"/>
      <c r="AF40" s="1394"/>
      <c r="AG40" s="1394"/>
      <c r="AH40" s="1394"/>
      <c r="AI40" s="1394"/>
      <c r="AJ40" s="1394"/>
      <c r="AK40" s="1394"/>
      <c r="AL40" s="1472"/>
      <c r="AZ40" s="172" t="s">
        <v>1335</v>
      </c>
    </row>
    <row r="41" spans="1:52" ht="12" customHeight="1" x14ac:dyDescent="0.15">
      <c r="A41" s="1471"/>
      <c r="B41" s="1394"/>
      <c r="C41" s="1394"/>
      <c r="D41" s="1394"/>
      <c r="E41" s="1394"/>
      <c r="F41" s="1394"/>
      <c r="G41" s="1394"/>
      <c r="H41" s="1394"/>
      <c r="I41" s="1394"/>
      <c r="J41" s="1394"/>
      <c r="K41" s="1394"/>
      <c r="L41" s="1394"/>
      <c r="M41" s="1394"/>
      <c r="N41" s="1394"/>
      <c r="O41" s="1394"/>
      <c r="P41" s="1394"/>
      <c r="Q41" s="1394"/>
      <c r="R41" s="1394"/>
      <c r="S41" s="1394"/>
      <c r="T41" s="1394"/>
      <c r="U41" s="1394"/>
      <c r="V41" s="1394"/>
      <c r="W41" s="1394"/>
      <c r="X41" s="1394"/>
      <c r="Y41" s="1394"/>
      <c r="Z41" s="1394"/>
      <c r="AA41" s="1394"/>
      <c r="AB41" s="1394"/>
      <c r="AC41" s="1394"/>
      <c r="AD41" s="1394"/>
      <c r="AE41" s="1394"/>
      <c r="AF41" s="1394"/>
      <c r="AG41" s="1394"/>
      <c r="AH41" s="1394"/>
      <c r="AI41" s="1394"/>
      <c r="AJ41" s="1394"/>
      <c r="AK41" s="1394"/>
      <c r="AL41" s="1472"/>
      <c r="AZ41" s="172" t="s">
        <v>1336</v>
      </c>
    </row>
    <row r="42" spans="1:52" ht="12" customHeight="1" x14ac:dyDescent="0.15">
      <c r="A42" s="1471"/>
      <c r="B42" s="1394"/>
      <c r="C42" s="1394"/>
      <c r="D42" s="1394"/>
      <c r="E42" s="1394"/>
      <c r="F42" s="1394"/>
      <c r="G42" s="1394"/>
      <c r="H42" s="1394"/>
      <c r="I42" s="1394"/>
      <c r="J42" s="1394"/>
      <c r="K42" s="1394"/>
      <c r="L42" s="1394"/>
      <c r="M42" s="1394"/>
      <c r="N42" s="1394"/>
      <c r="O42" s="1394"/>
      <c r="P42" s="1394"/>
      <c r="Q42" s="1394"/>
      <c r="R42" s="1394"/>
      <c r="S42" s="1394"/>
      <c r="T42" s="1394"/>
      <c r="U42" s="1394"/>
      <c r="V42" s="1394"/>
      <c r="W42" s="1394"/>
      <c r="X42" s="1394"/>
      <c r="Y42" s="1394"/>
      <c r="Z42" s="1394"/>
      <c r="AA42" s="1394"/>
      <c r="AB42" s="1394"/>
      <c r="AC42" s="1394"/>
      <c r="AD42" s="1394"/>
      <c r="AE42" s="1394"/>
      <c r="AF42" s="1394"/>
      <c r="AG42" s="1394"/>
      <c r="AH42" s="1394"/>
      <c r="AI42" s="1394"/>
      <c r="AJ42" s="1394"/>
      <c r="AK42" s="1394"/>
      <c r="AL42" s="1472"/>
      <c r="AZ42" s="172" t="s">
        <v>1337</v>
      </c>
    </row>
    <row r="43" spans="1:52" ht="12" customHeight="1" x14ac:dyDescent="0.15">
      <c r="A43" s="1471"/>
      <c r="B43" s="1394"/>
      <c r="C43" s="1394"/>
      <c r="D43" s="1394"/>
      <c r="E43" s="1394"/>
      <c r="F43" s="1394"/>
      <c r="G43" s="1394"/>
      <c r="H43" s="1394"/>
      <c r="I43" s="1394"/>
      <c r="J43" s="1394"/>
      <c r="K43" s="1394"/>
      <c r="L43" s="1394"/>
      <c r="M43" s="1394"/>
      <c r="N43" s="1394"/>
      <c r="O43" s="1394"/>
      <c r="P43" s="1394"/>
      <c r="Q43" s="1394"/>
      <c r="R43" s="1394"/>
      <c r="S43" s="1394"/>
      <c r="T43" s="1394"/>
      <c r="U43" s="1394"/>
      <c r="V43" s="1394"/>
      <c r="W43" s="1394"/>
      <c r="X43" s="1394"/>
      <c r="Y43" s="1394"/>
      <c r="Z43" s="1394"/>
      <c r="AA43" s="1394"/>
      <c r="AB43" s="1394"/>
      <c r="AC43" s="1394"/>
      <c r="AD43" s="1394"/>
      <c r="AE43" s="1394"/>
      <c r="AF43" s="1394"/>
      <c r="AG43" s="1394"/>
      <c r="AH43" s="1394"/>
      <c r="AI43" s="1394"/>
      <c r="AJ43" s="1394"/>
      <c r="AK43" s="1394"/>
      <c r="AL43" s="1472"/>
      <c r="AZ43" s="172" t="s">
        <v>1338</v>
      </c>
    </row>
    <row r="44" spans="1:52" ht="12" customHeight="1" x14ac:dyDescent="0.15">
      <c r="A44" s="1471"/>
      <c r="B44" s="1394"/>
      <c r="C44" s="1394"/>
      <c r="D44" s="1394"/>
      <c r="E44" s="1394"/>
      <c r="F44" s="1394"/>
      <c r="G44" s="1394"/>
      <c r="H44" s="1394"/>
      <c r="I44" s="1394"/>
      <c r="J44" s="1394"/>
      <c r="K44" s="1394"/>
      <c r="L44" s="1394"/>
      <c r="M44" s="1394"/>
      <c r="N44" s="1394"/>
      <c r="O44" s="1394"/>
      <c r="P44" s="1394"/>
      <c r="Q44" s="1394"/>
      <c r="R44" s="1394"/>
      <c r="S44" s="1394"/>
      <c r="T44" s="1394"/>
      <c r="U44" s="1394"/>
      <c r="V44" s="1394"/>
      <c r="W44" s="1394"/>
      <c r="X44" s="1394"/>
      <c r="Y44" s="1394"/>
      <c r="Z44" s="1394"/>
      <c r="AA44" s="1394"/>
      <c r="AB44" s="1394"/>
      <c r="AC44" s="1394"/>
      <c r="AD44" s="1394"/>
      <c r="AE44" s="1394"/>
      <c r="AF44" s="1394"/>
      <c r="AG44" s="1394"/>
      <c r="AH44" s="1394"/>
      <c r="AI44" s="1394"/>
      <c r="AJ44" s="1394"/>
      <c r="AK44" s="1394"/>
      <c r="AL44" s="1472"/>
      <c r="AZ44" s="172" t="s">
        <v>1339</v>
      </c>
    </row>
    <row r="45" spans="1:52" ht="12" customHeight="1" x14ac:dyDescent="0.15">
      <c r="A45" s="1471"/>
      <c r="B45" s="1394"/>
      <c r="C45" s="1394"/>
      <c r="D45" s="1394"/>
      <c r="E45" s="1394"/>
      <c r="F45" s="1394"/>
      <c r="G45" s="1394"/>
      <c r="H45" s="1394"/>
      <c r="I45" s="1394"/>
      <c r="J45" s="1394"/>
      <c r="K45" s="1394"/>
      <c r="L45" s="1394"/>
      <c r="M45" s="1394"/>
      <c r="N45" s="1394"/>
      <c r="O45" s="1394"/>
      <c r="P45" s="1394"/>
      <c r="Q45" s="1394"/>
      <c r="R45" s="1394"/>
      <c r="S45" s="1394"/>
      <c r="T45" s="1394"/>
      <c r="U45" s="1394"/>
      <c r="V45" s="1394"/>
      <c r="W45" s="1394"/>
      <c r="X45" s="1394"/>
      <c r="Y45" s="1394"/>
      <c r="Z45" s="1394"/>
      <c r="AA45" s="1394"/>
      <c r="AB45" s="1394"/>
      <c r="AC45" s="1394"/>
      <c r="AD45" s="1394"/>
      <c r="AE45" s="1394"/>
      <c r="AF45" s="1394"/>
      <c r="AG45" s="1394"/>
      <c r="AH45" s="1394"/>
      <c r="AI45" s="1394"/>
      <c r="AJ45" s="1394"/>
      <c r="AK45" s="1394"/>
      <c r="AL45" s="1472"/>
      <c r="AZ45" s="172" t="s">
        <v>1340</v>
      </c>
    </row>
    <row r="46" spans="1:52" ht="12" customHeight="1" x14ac:dyDescent="0.15">
      <c r="A46" s="1471"/>
      <c r="B46" s="1394"/>
      <c r="C46" s="1394"/>
      <c r="D46" s="1394"/>
      <c r="E46" s="1394"/>
      <c r="F46" s="1394"/>
      <c r="G46" s="1394"/>
      <c r="H46" s="1394"/>
      <c r="I46" s="1394"/>
      <c r="J46" s="1394"/>
      <c r="K46" s="1394"/>
      <c r="L46" s="1394"/>
      <c r="M46" s="1394"/>
      <c r="N46" s="1394"/>
      <c r="O46" s="1394"/>
      <c r="P46" s="1394"/>
      <c r="Q46" s="1394"/>
      <c r="R46" s="1394"/>
      <c r="S46" s="1394"/>
      <c r="T46" s="1394"/>
      <c r="U46" s="1394"/>
      <c r="V46" s="1394"/>
      <c r="W46" s="1394"/>
      <c r="X46" s="1394"/>
      <c r="Y46" s="1394"/>
      <c r="Z46" s="1394"/>
      <c r="AA46" s="1394"/>
      <c r="AB46" s="1394"/>
      <c r="AC46" s="1394"/>
      <c r="AD46" s="1394"/>
      <c r="AE46" s="1394"/>
      <c r="AF46" s="1394"/>
      <c r="AG46" s="1394"/>
      <c r="AH46" s="1394"/>
      <c r="AI46" s="1394"/>
      <c r="AJ46" s="1394"/>
      <c r="AK46" s="1394"/>
      <c r="AL46" s="1472"/>
      <c r="AZ46" s="172" t="s">
        <v>1341</v>
      </c>
    </row>
    <row r="47" spans="1:52" ht="12" customHeight="1" x14ac:dyDescent="0.15">
      <c r="A47" s="1471"/>
      <c r="B47" s="1394"/>
      <c r="C47" s="1394"/>
      <c r="D47" s="1394"/>
      <c r="E47" s="1394"/>
      <c r="F47" s="1394"/>
      <c r="G47" s="1394"/>
      <c r="H47" s="1394"/>
      <c r="I47" s="1394"/>
      <c r="J47" s="1394"/>
      <c r="K47" s="1394"/>
      <c r="L47" s="1394"/>
      <c r="M47" s="1394"/>
      <c r="N47" s="1394"/>
      <c r="O47" s="1394"/>
      <c r="P47" s="1394"/>
      <c r="Q47" s="1394"/>
      <c r="R47" s="1394"/>
      <c r="S47" s="1394"/>
      <c r="T47" s="1394"/>
      <c r="U47" s="1394"/>
      <c r="V47" s="1394"/>
      <c r="W47" s="1394"/>
      <c r="X47" s="1394"/>
      <c r="Y47" s="1394"/>
      <c r="Z47" s="1394"/>
      <c r="AA47" s="1394"/>
      <c r="AB47" s="1394"/>
      <c r="AC47" s="1394"/>
      <c r="AD47" s="1394"/>
      <c r="AE47" s="1394"/>
      <c r="AF47" s="1394"/>
      <c r="AG47" s="1394"/>
      <c r="AH47" s="1394"/>
      <c r="AI47" s="1394"/>
      <c r="AJ47" s="1394"/>
      <c r="AK47" s="1394"/>
      <c r="AL47" s="1472"/>
      <c r="AZ47" s="172" t="s">
        <v>1342</v>
      </c>
    </row>
    <row r="48" spans="1:52" ht="12" customHeight="1" x14ac:dyDescent="0.15">
      <c r="A48" s="1471"/>
      <c r="B48" s="1394"/>
      <c r="C48" s="1394"/>
      <c r="D48" s="1394"/>
      <c r="E48" s="1394"/>
      <c r="F48" s="1394"/>
      <c r="G48" s="1394"/>
      <c r="H48" s="1394"/>
      <c r="I48" s="1394"/>
      <c r="J48" s="1394"/>
      <c r="K48" s="1394"/>
      <c r="L48" s="1394"/>
      <c r="M48" s="1394"/>
      <c r="N48" s="1394"/>
      <c r="O48" s="1394"/>
      <c r="P48" s="1394"/>
      <c r="Q48" s="1394"/>
      <c r="R48" s="1394"/>
      <c r="S48" s="1394"/>
      <c r="T48" s="1394"/>
      <c r="U48" s="1394"/>
      <c r="V48" s="1394"/>
      <c r="W48" s="1394"/>
      <c r="X48" s="1394"/>
      <c r="Y48" s="1394"/>
      <c r="Z48" s="1394"/>
      <c r="AA48" s="1394"/>
      <c r="AB48" s="1394"/>
      <c r="AC48" s="1394"/>
      <c r="AD48" s="1394"/>
      <c r="AE48" s="1394"/>
      <c r="AF48" s="1394"/>
      <c r="AG48" s="1394"/>
      <c r="AH48" s="1394"/>
      <c r="AI48" s="1394"/>
      <c r="AJ48" s="1394"/>
      <c r="AK48" s="1394"/>
      <c r="AL48" s="1472"/>
    </row>
    <row r="49" spans="1:38" ht="12" customHeight="1" x14ac:dyDescent="0.15">
      <c r="A49" s="1473"/>
      <c r="B49" s="1195"/>
      <c r="C49" s="1195"/>
      <c r="D49" s="1195"/>
      <c r="E49" s="1195"/>
      <c r="F49" s="1195"/>
      <c r="G49" s="1195"/>
      <c r="H49" s="1195"/>
      <c r="I49" s="1195"/>
      <c r="J49" s="1195"/>
      <c r="K49" s="1195"/>
      <c r="L49" s="1195"/>
      <c r="M49" s="1195"/>
      <c r="N49" s="1195"/>
      <c r="O49" s="1195"/>
      <c r="P49" s="1195"/>
      <c r="Q49" s="1195"/>
      <c r="R49" s="1195"/>
      <c r="S49" s="1195"/>
      <c r="T49" s="1195"/>
      <c r="U49" s="1195"/>
      <c r="V49" s="1195"/>
      <c r="W49" s="1195"/>
      <c r="X49" s="1195"/>
      <c r="Y49" s="1195"/>
      <c r="Z49" s="1195"/>
      <c r="AA49" s="1195"/>
      <c r="AB49" s="1195"/>
      <c r="AC49" s="1195"/>
      <c r="AD49" s="1195"/>
      <c r="AE49" s="1195"/>
      <c r="AF49" s="1195"/>
      <c r="AG49" s="1195"/>
      <c r="AH49" s="1195"/>
      <c r="AI49" s="1195"/>
      <c r="AJ49" s="1195"/>
      <c r="AK49" s="1195"/>
      <c r="AL49" s="1474"/>
    </row>
    <row r="50" spans="1:38" ht="12" customHeight="1" x14ac:dyDescent="0.15">
      <c r="A50" s="1442" t="s">
        <v>1186</v>
      </c>
      <c r="B50" s="1443"/>
      <c r="C50" s="1443"/>
      <c r="D50" s="1444"/>
      <c r="E50" s="1442" t="s">
        <v>1343</v>
      </c>
      <c r="F50" s="1443"/>
      <c r="G50" s="1443"/>
      <c r="H50" s="1443"/>
      <c r="I50" s="1443"/>
      <c r="J50" s="1443">
        <f>[1]紹介者届!J19</f>
        <v>0</v>
      </c>
      <c r="K50" s="1443"/>
      <c r="L50" s="1443"/>
      <c r="M50" s="1443"/>
      <c r="N50" s="1443"/>
      <c r="O50" s="1443"/>
      <c r="P50" s="1443"/>
      <c r="Q50" s="1443"/>
      <c r="R50" s="1443"/>
      <c r="S50" s="1443"/>
      <c r="T50" s="1443"/>
      <c r="U50" s="1444"/>
      <c r="V50" s="1442" t="s">
        <v>1344</v>
      </c>
      <c r="W50" s="1443"/>
      <c r="X50" s="1443"/>
      <c r="Y50" s="1443"/>
      <c r="Z50" s="1443"/>
      <c r="AA50" s="1454"/>
      <c r="AB50" s="1443"/>
      <c r="AC50" s="1443"/>
      <c r="AD50" s="1443"/>
      <c r="AE50" s="1443"/>
      <c r="AF50" s="1443"/>
      <c r="AG50" s="1443"/>
      <c r="AH50" s="1443"/>
      <c r="AI50" s="1443"/>
      <c r="AJ50" s="1443"/>
      <c r="AK50" s="1443"/>
      <c r="AL50" s="1444"/>
    </row>
    <row r="51" spans="1:38" ht="12" customHeight="1" x14ac:dyDescent="0.15">
      <c r="A51" s="1445"/>
      <c r="B51" s="1446"/>
      <c r="C51" s="1446"/>
      <c r="D51" s="1447"/>
      <c r="E51" s="1445"/>
      <c r="F51" s="1446"/>
      <c r="G51" s="1446"/>
      <c r="H51" s="1446"/>
      <c r="I51" s="1446"/>
      <c r="J51" s="1446"/>
      <c r="K51" s="1446"/>
      <c r="L51" s="1446"/>
      <c r="M51" s="1446"/>
      <c r="N51" s="1446"/>
      <c r="O51" s="1446"/>
      <c r="P51" s="1446"/>
      <c r="Q51" s="1446"/>
      <c r="R51" s="1446"/>
      <c r="S51" s="1446"/>
      <c r="T51" s="1446"/>
      <c r="U51" s="1447"/>
      <c r="V51" s="1445"/>
      <c r="W51" s="1446"/>
      <c r="X51" s="1446"/>
      <c r="Y51" s="1446"/>
      <c r="Z51" s="1446"/>
      <c r="AA51" s="1446"/>
      <c r="AB51" s="1446"/>
      <c r="AC51" s="1446"/>
      <c r="AD51" s="1446"/>
      <c r="AE51" s="1446"/>
      <c r="AF51" s="1446"/>
      <c r="AG51" s="1446"/>
      <c r="AH51" s="1446"/>
      <c r="AI51" s="1446"/>
      <c r="AJ51" s="1446"/>
      <c r="AK51" s="1446"/>
      <c r="AL51" s="1447"/>
    </row>
    <row r="52" spans="1:38" ht="12" customHeight="1" x14ac:dyDescent="0.15">
      <c r="A52" s="1445"/>
      <c r="B52" s="1446"/>
      <c r="C52" s="1446"/>
      <c r="D52" s="1447"/>
      <c r="E52" s="1451"/>
      <c r="F52" s="1452"/>
      <c r="G52" s="1452"/>
      <c r="H52" s="1452"/>
      <c r="I52" s="1452"/>
      <c r="J52" s="1452"/>
      <c r="K52" s="1452"/>
      <c r="L52" s="1452"/>
      <c r="M52" s="1452"/>
      <c r="N52" s="1452"/>
      <c r="O52" s="1452"/>
      <c r="P52" s="1452"/>
      <c r="Q52" s="1452"/>
      <c r="R52" s="1452"/>
      <c r="S52" s="1452"/>
      <c r="T52" s="1452"/>
      <c r="U52" s="1453"/>
      <c r="V52" s="1451"/>
      <c r="W52" s="1452"/>
      <c r="X52" s="1452"/>
      <c r="Y52" s="1452"/>
      <c r="Z52" s="1452"/>
      <c r="AA52" s="1452"/>
      <c r="AB52" s="1452"/>
      <c r="AC52" s="1452"/>
      <c r="AD52" s="1452"/>
      <c r="AE52" s="1452"/>
      <c r="AF52" s="1452"/>
      <c r="AG52" s="1452"/>
      <c r="AH52" s="1452"/>
      <c r="AI52" s="1452"/>
      <c r="AJ52" s="1452"/>
      <c r="AK52" s="1452"/>
      <c r="AL52" s="1453"/>
    </row>
    <row r="53" spans="1:38" ht="12" customHeight="1" x14ac:dyDescent="0.15">
      <c r="A53" s="1445"/>
      <c r="B53" s="1446"/>
      <c r="C53" s="1446"/>
      <c r="D53" s="1447"/>
      <c r="E53" s="1455" t="s">
        <v>1345</v>
      </c>
      <c r="F53" s="1456"/>
      <c r="G53" s="1456"/>
      <c r="H53" s="1456"/>
      <c r="I53" s="1456"/>
      <c r="J53" s="1456">
        <f>[1]紹介者届!J21</f>
        <v>0</v>
      </c>
      <c r="K53" s="1456"/>
      <c r="L53" s="1456"/>
      <c r="M53" s="1456"/>
      <c r="N53" s="1456"/>
      <c r="O53" s="1456"/>
      <c r="P53" s="1456"/>
      <c r="Q53" s="1456"/>
      <c r="R53" s="1456"/>
      <c r="S53" s="1456"/>
      <c r="T53" s="1456"/>
      <c r="U53" s="1457"/>
      <c r="V53" s="1458" t="s">
        <v>1346</v>
      </c>
      <c r="W53" s="1459"/>
      <c r="X53" s="1459"/>
      <c r="Y53" s="1459"/>
      <c r="Z53" s="1459"/>
      <c r="AA53" s="1459"/>
      <c r="AB53" s="1459"/>
      <c r="AC53" s="1459"/>
      <c r="AD53" s="1459"/>
      <c r="AE53" s="1459"/>
      <c r="AF53" s="1459"/>
      <c r="AG53" s="1459"/>
      <c r="AH53" s="1459"/>
      <c r="AI53" s="1459"/>
      <c r="AJ53" s="1459"/>
      <c r="AK53" s="1459"/>
      <c r="AL53" s="1460"/>
    </row>
    <row r="54" spans="1:38" ht="12" customHeight="1" x14ac:dyDescent="0.15">
      <c r="A54" s="1445"/>
      <c r="B54" s="1446"/>
      <c r="C54" s="1446"/>
      <c r="D54" s="1447"/>
      <c r="E54" s="1445"/>
      <c r="F54" s="1446"/>
      <c r="G54" s="1446"/>
      <c r="H54" s="1446"/>
      <c r="I54" s="1446"/>
      <c r="J54" s="1446"/>
      <c r="K54" s="1446"/>
      <c r="L54" s="1446"/>
      <c r="M54" s="1446"/>
      <c r="N54" s="1446"/>
      <c r="O54" s="1446"/>
      <c r="P54" s="1446"/>
      <c r="Q54" s="1446"/>
      <c r="R54" s="1446"/>
      <c r="S54" s="1446"/>
      <c r="T54" s="1446"/>
      <c r="U54" s="1447"/>
      <c r="V54" s="1458"/>
      <c r="W54" s="1459"/>
      <c r="X54" s="1459"/>
      <c r="Y54" s="1459"/>
      <c r="Z54" s="1459"/>
      <c r="AA54" s="1459"/>
      <c r="AB54" s="1459"/>
      <c r="AC54" s="1459"/>
      <c r="AD54" s="1459"/>
      <c r="AE54" s="1459"/>
      <c r="AF54" s="1459"/>
      <c r="AG54" s="1459"/>
      <c r="AH54" s="1459"/>
      <c r="AI54" s="1459"/>
      <c r="AJ54" s="1459"/>
      <c r="AK54" s="1459"/>
      <c r="AL54" s="1460"/>
    </row>
    <row r="55" spans="1:38" ht="12" customHeight="1" x14ac:dyDescent="0.15">
      <c r="A55" s="1448"/>
      <c r="B55" s="1449"/>
      <c r="C55" s="1449"/>
      <c r="D55" s="1450"/>
      <c r="E55" s="1448"/>
      <c r="F55" s="1449"/>
      <c r="G55" s="1449"/>
      <c r="H55" s="1449"/>
      <c r="I55" s="1449"/>
      <c r="J55" s="1449"/>
      <c r="K55" s="1449"/>
      <c r="L55" s="1449"/>
      <c r="M55" s="1449"/>
      <c r="N55" s="1449"/>
      <c r="O55" s="1449"/>
      <c r="P55" s="1449"/>
      <c r="Q55" s="1449"/>
      <c r="R55" s="1449"/>
      <c r="S55" s="1449"/>
      <c r="T55" s="1449"/>
      <c r="U55" s="1450"/>
      <c r="V55" s="1461"/>
      <c r="W55" s="1462"/>
      <c r="X55" s="1462"/>
      <c r="Y55" s="1462"/>
      <c r="Z55" s="1462"/>
      <c r="AA55" s="1462"/>
      <c r="AB55" s="1462"/>
      <c r="AC55" s="1462"/>
      <c r="AD55" s="1462"/>
      <c r="AE55" s="1462"/>
      <c r="AF55" s="1462"/>
      <c r="AG55" s="1462"/>
      <c r="AH55" s="1462"/>
      <c r="AI55" s="1462"/>
      <c r="AJ55" s="1462"/>
      <c r="AK55" s="1462"/>
      <c r="AL55" s="1463"/>
    </row>
  </sheetData>
  <mergeCells count="138">
    <mergeCell ref="F36:I37"/>
    <mergeCell ref="J36:AL36"/>
    <mergeCell ref="K37:N37"/>
    <mergeCell ref="R32:S33"/>
    <mergeCell ref="T32:U33"/>
    <mergeCell ref="W32:Y33"/>
    <mergeCell ref="F18:X19"/>
    <mergeCell ref="A50:D55"/>
    <mergeCell ref="E50:I52"/>
    <mergeCell ref="J50:U52"/>
    <mergeCell ref="V50:Z52"/>
    <mergeCell ref="AA50:AL52"/>
    <mergeCell ref="E53:I55"/>
    <mergeCell ref="J53:U55"/>
    <mergeCell ref="V53:AL55"/>
    <mergeCell ref="AC37:AD37"/>
    <mergeCell ref="AG37:AH37"/>
    <mergeCell ref="A38:I38"/>
    <mergeCell ref="J38:L38"/>
    <mergeCell ref="Y38:Z38"/>
    <mergeCell ref="A39:AL49"/>
    <mergeCell ref="Z32:AL33"/>
    <mergeCell ref="C34:E37"/>
    <mergeCell ref="F34:I35"/>
    <mergeCell ref="K34:L34"/>
    <mergeCell ref="N34:P34"/>
    <mergeCell ref="J35:AL35"/>
    <mergeCell ref="A29:B37"/>
    <mergeCell ref="C29:E33"/>
    <mergeCell ref="F29:I29"/>
    <mergeCell ref="J29:X29"/>
    <mergeCell ref="Z29:AA29"/>
    <mergeCell ref="AB29:AC29"/>
    <mergeCell ref="AE29:AF29"/>
    <mergeCell ref="AH29:AI29"/>
    <mergeCell ref="F30:I31"/>
    <mergeCell ref="J30:J31"/>
    <mergeCell ref="K30:M31"/>
    <mergeCell ref="N30:O31"/>
    <mergeCell ref="P30:S31"/>
    <mergeCell ref="T30:U31"/>
    <mergeCell ref="V30:V33"/>
    <mergeCell ref="W30:Y31"/>
    <mergeCell ref="Q37:T37"/>
    <mergeCell ref="Z30:AL31"/>
    <mergeCell ref="F32:I33"/>
    <mergeCell ref="J32:K33"/>
    <mergeCell ref="L32:M33"/>
    <mergeCell ref="N32:N33"/>
    <mergeCell ref="O32:P33"/>
    <mergeCell ref="Q32:Q33"/>
    <mergeCell ref="J25:L25"/>
    <mergeCell ref="Y25:Z26"/>
    <mergeCell ref="AA25:AD26"/>
    <mergeCell ref="AE25:AE26"/>
    <mergeCell ref="AF25:AG26"/>
    <mergeCell ref="AH25:AH26"/>
    <mergeCell ref="AI25:AL26"/>
    <mergeCell ref="F26:X26"/>
    <mergeCell ref="C27:E28"/>
    <mergeCell ref="F27:X28"/>
    <mergeCell ref="Y27:Y28"/>
    <mergeCell ref="Z27:AA28"/>
    <mergeCell ref="AB27:AC28"/>
    <mergeCell ref="AD27:AD28"/>
    <mergeCell ref="AE27:AF28"/>
    <mergeCell ref="AG27:AG28"/>
    <mergeCell ref="AH27:AI28"/>
    <mergeCell ref="AJ27:AL28"/>
    <mergeCell ref="A20:D22"/>
    <mergeCell ref="E20:F22"/>
    <mergeCell ref="G20:AL22"/>
    <mergeCell ref="A23:B28"/>
    <mergeCell ref="C23:E24"/>
    <mergeCell ref="F23:X24"/>
    <mergeCell ref="Y23:Z24"/>
    <mergeCell ref="AA23:AD24"/>
    <mergeCell ref="AI16:AL16"/>
    <mergeCell ref="C17:E19"/>
    <mergeCell ref="G17:H17"/>
    <mergeCell ref="J17:L17"/>
    <mergeCell ref="Y17:Z19"/>
    <mergeCell ref="AA17:AD19"/>
    <mergeCell ref="AE17:AE19"/>
    <mergeCell ref="AF17:AG19"/>
    <mergeCell ref="AH17:AH19"/>
    <mergeCell ref="AI17:AL19"/>
    <mergeCell ref="AE23:AE24"/>
    <mergeCell ref="AF23:AG24"/>
    <mergeCell ref="AH23:AH24"/>
    <mergeCell ref="AI23:AL24"/>
    <mergeCell ref="C25:E26"/>
    <mergeCell ref="G25:H25"/>
    <mergeCell ref="A16:B19"/>
    <mergeCell ref="C16:E16"/>
    <mergeCell ref="F16:Q16"/>
    <mergeCell ref="S16:T16"/>
    <mergeCell ref="U16:V16"/>
    <mergeCell ref="X16:Y16"/>
    <mergeCell ref="AA16:AB16"/>
    <mergeCell ref="A12:D15"/>
    <mergeCell ref="E12:E13"/>
    <mergeCell ref="F12:G13"/>
    <mergeCell ref="H12:H13"/>
    <mergeCell ref="I12:K13"/>
    <mergeCell ref="E14:X15"/>
    <mergeCell ref="AA12:AD13"/>
    <mergeCell ref="AE12:AE13"/>
    <mergeCell ref="AF12:AG13"/>
    <mergeCell ref="AH12:AH13"/>
    <mergeCell ref="AI12:AL13"/>
    <mergeCell ref="Y14:Z15"/>
    <mergeCell ref="AA14:AD15"/>
    <mergeCell ref="AE14:AE15"/>
    <mergeCell ref="AF14:AG15"/>
    <mergeCell ref="Y12:Z13"/>
    <mergeCell ref="AH14:AH15"/>
    <mergeCell ref="AI14:AL15"/>
    <mergeCell ref="A1:AL2"/>
    <mergeCell ref="J5:K5"/>
    <mergeCell ref="M5:N5"/>
    <mergeCell ref="P5:Q5"/>
    <mergeCell ref="AD5:AE5"/>
    <mergeCell ref="AG5:AH5"/>
    <mergeCell ref="AJ5:AK5"/>
    <mergeCell ref="Y7:AL7"/>
    <mergeCell ref="A8:D11"/>
    <mergeCell ref="E8:S11"/>
    <mergeCell ref="Y8:AL8"/>
    <mergeCell ref="Y9:AL9"/>
    <mergeCell ref="T10:X11"/>
    <mergeCell ref="Y10:AL11"/>
    <mergeCell ref="J6:K6"/>
    <mergeCell ref="M6:N6"/>
    <mergeCell ref="P6:Q6"/>
    <mergeCell ref="A7:D7"/>
    <mergeCell ref="E7:S7"/>
    <mergeCell ref="T7:X9"/>
  </mergeCells>
  <phoneticPr fontId="50"/>
  <dataValidations count="6">
    <dataValidation type="list" allowBlank="1" showInputMessage="1" showErrorMessage="1" sqref="Z27:AA28 JV27:JW28 TR27:TS28 ADN27:ADO28 ANJ27:ANK28 AXF27:AXG28 BHB27:BHC28 BQX27:BQY28 CAT27:CAU28 CKP27:CKQ28 CUL27:CUM28 DEH27:DEI28 DOD27:DOE28 DXZ27:DYA28 EHV27:EHW28 ERR27:ERS28 FBN27:FBO28 FLJ27:FLK28 FVF27:FVG28 GFB27:GFC28 GOX27:GOY28 GYT27:GYU28 HIP27:HIQ28 HSL27:HSM28 ICH27:ICI28 IMD27:IME28 IVZ27:IWA28 JFV27:JFW28 JPR27:JPS28 JZN27:JZO28 KJJ27:KJK28 KTF27:KTG28 LDB27:LDC28 LMX27:LMY28 LWT27:LWU28 MGP27:MGQ28 MQL27:MQM28 NAH27:NAI28 NKD27:NKE28 NTZ27:NUA28 ODV27:ODW28 ONR27:ONS28 OXN27:OXO28 PHJ27:PHK28 PRF27:PRG28 QBB27:QBC28 QKX27:QKY28 QUT27:QUU28 REP27:REQ28 ROL27:ROM28 RYH27:RYI28 SID27:SIE28 SRZ27:SSA28 TBV27:TBW28 TLR27:TLS28 TVN27:TVO28 UFJ27:UFK28 UPF27:UPG28 UZB27:UZC28 VIX27:VIY28 VST27:VSU28 WCP27:WCQ28 WML27:WMM28 WWH27:WWI28 Z65563:AA65564 JV65563:JW65564 TR65563:TS65564 ADN65563:ADO65564 ANJ65563:ANK65564 AXF65563:AXG65564 BHB65563:BHC65564 BQX65563:BQY65564 CAT65563:CAU65564 CKP65563:CKQ65564 CUL65563:CUM65564 DEH65563:DEI65564 DOD65563:DOE65564 DXZ65563:DYA65564 EHV65563:EHW65564 ERR65563:ERS65564 FBN65563:FBO65564 FLJ65563:FLK65564 FVF65563:FVG65564 GFB65563:GFC65564 GOX65563:GOY65564 GYT65563:GYU65564 HIP65563:HIQ65564 HSL65563:HSM65564 ICH65563:ICI65564 IMD65563:IME65564 IVZ65563:IWA65564 JFV65563:JFW65564 JPR65563:JPS65564 JZN65563:JZO65564 KJJ65563:KJK65564 KTF65563:KTG65564 LDB65563:LDC65564 LMX65563:LMY65564 LWT65563:LWU65564 MGP65563:MGQ65564 MQL65563:MQM65564 NAH65563:NAI65564 NKD65563:NKE65564 NTZ65563:NUA65564 ODV65563:ODW65564 ONR65563:ONS65564 OXN65563:OXO65564 PHJ65563:PHK65564 PRF65563:PRG65564 QBB65563:QBC65564 QKX65563:QKY65564 QUT65563:QUU65564 REP65563:REQ65564 ROL65563:ROM65564 RYH65563:RYI65564 SID65563:SIE65564 SRZ65563:SSA65564 TBV65563:TBW65564 TLR65563:TLS65564 TVN65563:TVO65564 UFJ65563:UFK65564 UPF65563:UPG65564 UZB65563:UZC65564 VIX65563:VIY65564 VST65563:VSU65564 WCP65563:WCQ65564 WML65563:WMM65564 WWH65563:WWI65564 Z131099:AA131100 JV131099:JW131100 TR131099:TS131100 ADN131099:ADO131100 ANJ131099:ANK131100 AXF131099:AXG131100 BHB131099:BHC131100 BQX131099:BQY131100 CAT131099:CAU131100 CKP131099:CKQ131100 CUL131099:CUM131100 DEH131099:DEI131100 DOD131099:DOE131100 DXZ131099:DYA131100 EHV131099:EHW131100 ERR131099:ERS131100 FBN131099:FBO131100 FLJ131099:FLK131100 FVF131099:FVG131100 GFB131099:GFC131100 GOX131099:GOY131100 GYT131099:GYU131100 HIP131099:HIQ131100 HSL131099:HSM131100 ICH131099:ICI131100 IMD131099:IME131100 IVZ131099:IWA131100 JFV131099:JFW131100 JPR131099:JPS131100 JZN131099:JZO131100 KJJ131099:KJK131100 KTF131099:KTG131100 LDB131099:LDC131100 LMX131099:LMY131100 LWT131099:LWU131100 MGP131099:MGQ131100 MQL131099:MQM131100 NAH131099:NAI131100 NKD131099:NKE131100 NTZ131099:NUA131100 ODV131099:ODW131100 ONR131099:ONS131100 OXN131099:OXO131100 PHJ131099:PHK131100 PRF131099:PRG131100 QBB131099:QBC131100 QKX131099:QKY131100 QUT131099:QUU131100 REP131099:REQ131100 ROL131099:ROM131100 RYH131099:RYI131100 SID131099:SIE131100 SRZ131099:SSA131100 TBV131099:TBW131100 TLR131099:TLS131100 TVN131099:TVO131100 UFJ131099:UFK131100 UPF131099:UPG131100 UZB131099:UZC131100 VIX131099:VIY131100 VST131099:VSU131100 WCP131099:WCQ131100 WML131099:WMM131100 WWH131099:WWI131100 Z196635:AA196636 JV196635:JW196636 TR196635:TS196636 ADN196635:ADO196636 ANJ196635:ANK196636 AXF196635:AXG196636 BHB196635:BHC196636 BQX196635:BQY196636 CAT196635:CAU196636 CKP196635:CKQ196636 CUL196635:CUM196636 DEH196635:DEI196636 DOD196635:DOE196636 DXZ196635:DYA196636 EHV196635:EHW196636 ERR196635:ERS196636 FBN196635:FBO196636 FLJ196635:FLK196636 FVF196635:FVG196636 GFB196635:GFC196636 GOX196635:GOY196636 GYT196635:GYU196636 HIP196635:HIQ196636 HSL196635:HSM196636 ICH196635:ICI196636 IMD196635:IME196636 IVZ196635:IWA196636 JFV196635:JFW196636 JPR196635:JPS196636 JZN196635:JZO196636 KJJ196635:KJK196636 KTF196635:KTG196636 LDB196635:LDC196636 LMX196635:LMY196636 LWT196635:LWU196636 MGP196635:MGQ196636 MQL196635:MQM196636 NAH196635:NAI196636 NKD196635:NKE196636 NTZ196635:NUA196636 ODV196635:ODW196636 ONR196635:ONS196636 OXN196635:OXO196636 PHJ196635:PHK196636 PRF196635:PRG196636 QBB196635:QBC196636 QKX196635:QKY196636 QUT196635:QUU196636 REP196635:REQ196636 ROL196635:ROM196636 RYH196635:RYI196636 SID196635:SIE196636 SRZ196635:SSA196636 TBV196635:TBW196636 TLR196635:TLS196636 TVN196635:TVO196636 UFJ196635:UFK196636 UPF196635:UPG196636 UZB196635:UZC196636 VIX196635:VIY196636 VST196635:VSU196636 WCP196635:WCQ196636 WML196635:WMM196636 WWH196635:WWI196636 Z262171:AA262172 JV262171:JW262172 TR262171:TS262172 ADN262171:ADO262172 ANJ262171:ANK262172 AXF262171:AXG262172 BHB262171:BHC262172 BQX262171:BQY262172 CAT262171:CAU262172 CKP262171:CKQ262172 CUL262171:CUM262172 DEH262171:DEI262172 DOD262171:DOE262172 DXZ262171:DYA262172 EHV262171:EHW262172 ERR262171:ERS262172 FBN262171:FBO262172 FLJ262171:FLK262172 FVF262171:FVG262172 GFB262171:GFC262172 GOX262171:GOY262172 GYT262171:GYU262172 HIP262171:HIQ262172 HSL262171:HSM262172 ICH262171:ICI262172 IMD262171:IME262172 IVZ262171:IWA262172 JFV262171:JFW262172 JPR262171:JPS262172 JZN262171:JZO262172 KJJ262171:KJK262172 KTF262171:KTG262172 LDB262171:LDC262172 LMX262171:LMY262172 LWT262171:LWU262172 MGP262171:MGQ262172 MQL262171:MQM262172 NAH262171:NAI262172 NKD262171:NKE262172 NTZ262171:NUA262172 ODV262171:ODW262172 ONR262171:ONS262172 OXN262171:OXO262172 PHJ262171:PHK262172 PRF262171:PRG262172 QBB262171:QBC262172 QKX262171:QKY262172 QUT262171:QUU262172 REP262171:REQ262172 ROL262171:ROM262172 RYH262171:RYI262172 SID262171:SIE262172 SRZ262171:SSA262172 TBV262171:TBW262172 TLR262171:TLS262172 TVN262171:TVO262172 UFJ262171:UFK262172 UPF262171:UPG262172 UZB262171:UZC262172 VIX262171:VIY262172 VST262171:VSU262172 WCP262171:WCQ262172 WML262171:WMM262172 WWH262171:WWI262172 Z327707:AA327708 JV327707:JW327708 TR327707:TS327708 ADN327707:ADO327708 ANJ327707:ANK327708 AXF327707:AXG327708 BHB327707:BHC327708 BQX327707:BQY327708 CAT327707:CAU327708 CKP327707:CKQ327708 CUL327707:CUM327708 DEH327707:DEI327708 DOD327707:DOE327708 DXZ327707:DYA327708 EHV327707:EHW327708 ERR327707:ERS327708 FBN327707:FBO327708 FLJ327707:FLK327708 FVF327707:FVG327708 GFB327707:GFC327708 GOX327707:GOY327708 GYT327707:GYU327708 HIP327707:HIQ327708 HSL327707:HSM327708 ICH327707:ICI327708 IMD327707:IME327708 IVZ327707:IWA327708 JFV327707:JFW327708 JPR327707:JPS327708 JZN327707:JZO327708 KJJ327707:KJK327708 KTF327707:KTG327708 LDB327707:LDC327708 LMX327707:LMY327708 LWT327707:LWU327708 MGP327707:MGQ327708 MQL327707:MQM327708 NAH327707:NAI327708 NKD327707:NKE327708 NTZ327707:NUA327708 ODV327707:ODW327708 ONR327707:ONS327708 OXN327707:OXO327708 PHJ327707:PHK327708 PRF327707:PRG327708 QBB327707:QBC327708 QKX327707:QKY327708 QUT327707:QUU327708 REP327707:REQ327708 ROL327707:ROM327708 RYH327707:RYI327708 SID327707:SIE327708 SRZ327707:SSA327708 TBV327707:TBW327708 TLR327707:TLS327708 TVN327707:TVO327708 UFJ327707:UFK327708 UPF327707:UPG327708 UZB327707:UZC327708 VIX327707:VIY327708 VST327707:VSU327708 WCP327707:WCQ327708 WML327707:WMM327708 WWH327707:WWI327708 Z393243:AA393244 JV393243:JW393244 TR393243:TS393244 ADN393243:ADO393244 ANJ393243:ANK393244 AXF393243:AXG393244 BHB393243:BHC393244 BQX393243:BQY393244 CAT393243:CAU393244 CKP393243:CKQ393244 CUL393243:CUM393244 DEH393243:DEI393244 DOD393243:DOE393244 DXZ393243:DYA393244 EHV393243:EHW393244 ERR393243:ERS393244 FBN393243:FBO393244 FLJ393243:FLK393244 FVF393243:FVG393244 GFB393243:GFC393244 GOX393243:GOY393244 GYT393243:GYU393244 HIP393243:HIQ393244 HSL393243:HSM393244 ICH393243:ICI393244 IMD393243:IME393244 IVZ393243:IWA393244 JFV393243:JFW393244 JPR393243:JPS393244 JZN393243:JZO393244 KJJ393243:KJK393244 KTF393243:KTG393244 LDB393243:LDC393244 LMX393243:LMY393244 LWT393243:LWU393244 MGP393243:MGQ393244 MQL393243:MQM393244 NAH393243:NAI393244 NKD393243:NKE393244 NTZ393243:NUA393244 ODV393243:ODW393244 ONR393243:ONS393244 OXN393243:OXO393244 PHJ393243:PHK393244 PRF393243:PRG393244 QBB393243:QBC393244 QKX393243:QKY393244 QUT393243:QUU393244 REP393243:REQ393244 ROL393243:ROM393244 RYH393243:RYI393244 SID393243:SIE393244 SRZ393243:SSA393244 TBV393243:TBW393244 TLR393243:TLS393244 TVN393243:TVO393244 UFJ393243:UFK393244 UPF393243:UPG393244 UZB393243:UZC393244 VIX393243:VIY393244 VST393243:VSU393244 WCP393243:WCQ393244 WML393243:WMM393244 WWH393243:WWI393244 Z458779:AA458780 JV458779:JW458780 TR458779:TS458780 ADN458779:ADO458780 ANJ458779:ANK458780 AXF458779:AXG458780 BHB458779:BHC458780 BQX458779:BQY458780 CAT458779:CAU458780 CKP458779:CKQ458780 CUL458779:CUM458780 DEH458779:DEI458780 DOD458779:DOE458780 DXZ458779:DYA458780 EHV458779:EHW458780 ERR458779:ERS458780 FBN458779:FBO458780 FLJ458779:FLK458780 FVF458779:FVG458780 GFB458779:GFC458780 GOX458779:GOY458780 GYT458779:GYU458780 HIP458779:HIQ458780 HSL458779:HSM458780 ICH458779:ICI458780 IMD458779:IME458780 IVZ458779:IWA458780 JFV458779:JFW458780 JPR458779:JPS458780 JZN458779:JZO458780 KJJ458779:KJK458780 KTF458779:KTG458780 LDB458779:LDC458780 LMX458779:LMY458780 LWT458779:LWU458780 MGP458779:MGQ458780 MQL458779:MQM458780 NAH458779:NAI458780 NKD458779:NKE458780 NTZ458779:NUA458780 ODV458779:ODW458780 ONR458779:ONS458780 OXN458779:OXO458780 PHJ458779:PHK458780 PRF458779:PRG458780 QBB458779:QBC458780 QKX458779:QKY458780 QUT458779:QUU458780 REP458779:REQ458780 ROL458779:ROM458780 RYH458779:RYI458780 SID458779:SIE458780 SRZ458779:SSA458780 TBV458779:TBW458780 TLR458779:TLS458780 TVN458779:TVO458780 UFJ458779:UFK458780 UPF458779:UPG458780 UZB458779:UZC458780 VIX458779:VIY458780 VST458779:VSU458780 WCP458779:WCQ458780 WML458779:WMM458780 WWH458779:WWI458780 Z524315:AA524316 JV524315:JW524316 TR524315:TS524316 ADN524315:ADO524316 ANJ524315:ANK524316 AXF524315:AXG524316 BHB524315:BHC524316 BQX524315:BQY524316 CAT524315:CAU524316 CKP524315:CKQ524316 CUL524315:CUM524316 DEH524315:DEI524316 DOD524315:DOE524316 DXZ524315:DYA524316 EHV524315:EHW524316 ERR524315:ERS524316 FBN524315:FBO524316 FLJ524315:FLK524316 FVF524315:FVG524316 GFB524315:GFC524316 GOX524315:GOY524316 GYT524315:GYU524316 HIP524315:HIQ524316 HSL524315:HSM524316 ICH524315:ICI524316 IMD524315:IME524316 IVZ524315:IWA524316 JFV524315:JFW524316 JPR524315:JPS524316 JZN524315:JZO524316 KJJ524315:KJK524316 KTF524315:KTG524316 LDB524315:LDC524316 LMX524315:LMY524316 LWT524315:LWU524316 MGP524315:MGQ524316 MQL524315:MQM524316 NAH524315:NAI524316 NKD524315:NKE524316 NTZ524315:NUA524316 ODV524315:ODW524316 ONR524315:ONS524316 OXN524315:OXO524316 PHJ524315:PHK524316 PRF524315:PRG524316 QBB524315:QBC524316 QKX524315:QKY524316 QUT524315:QUU524316 REP524315:REQ524316 ROL524315:ROM524316 RYH524315:RYI524316 SID524315:SIE524316 SRZ524315:SSA524316 TBV524315:TBW524316 TLR524315:TLS524316 TVN524315:TVO524316 UFJ524315:UFK524316 UPF524315:UPG524316 UZB524315:UZC524316 VIX524315:VIY524316 VST524315:VSU524316 WCP524315:WCQ524316 WML524315:WMM524316 WWH524315:WWI524316 Z589851:AA589852 JV589851:JW589852 TR589851:TS589852 ADN589851:ADO589852 ANJ589851:ANK589852 AXF589851:AXG589852 BHB589851:BHC589852 BQX589851:BQY589852 CAT589851:CAU589852 CKP589851:CKQ589852 CUL589851:CUM589852 DEH589851:DEI589852 DOD589851:DOE589852 DXZ589851:DYA589852 EHV589851:EHW589852 ERR589851:ERS589852 FBN589851:FBO589852 FLJ589851:FLK589852 FVF589851:FVG589852 GFB589851:GFC589852 GOX589851:GOY589852 GYT589851:GYU589852 HIP589851:HIQ589852 HSL589851:HSM589852 ICH589851:ICI589852 IMD589851:IME589852 IVZ589851:IWA589852 JFV589851:JFW589852 JPR589851:JPS589852 JZN589851:JZO589852 KJJ589851:KJK589852 KTF589851:KTG589852 LDB589851:LDC589852 LMX589851:LMY589852 LWT589851:LWU589852 MGP589851:MGQ589852 MQL589851:MQM589852 NAH589851:NAI589852 NKD589851:NKE589852 NTZ589851:NUA589852 ODV589851:ODW589852 ONR589851:ONS589852 OXN589851:OXO589852 PHJ589851:PHK589852 PRF589851:PRG589852 QBB589851:QBC589852 QKX589851:QKY589852 QUT589851:QUU589852 REP589851:REQ589852 ROL589851:ROM589852 RYH589851:RYI589852 SID589851:SIE589852 SRZ589851:SSA589852 TBV589851:TBW589852 TLR589851:TLS589852 TVN589851:TVO589852 UFJ589851:UFK589852 UPF589851:UPG589852 UZB589851:UZC589852 VIX589851:VIY589852 VST589851:VSU589852 WCP589851:WCQ589852 WML589851:WMM589852 WWH589851:WWI589852 Z655387:AA655388 JV655387:JW655388 TR655387:TS655388 ADN655387:ADO655388 ANJ655387:ANK655388 AXF655387:AXG655388 BHB655387:BHC655388 BQX655387:BQY655388 CAT655387:CAU655388 CKP655387:CKQ655388 CUL655387:CUM655388 DEH655387:DEI655388 DOD655387:DOE655388 DXZ655387:DYA655388 EHV655387:EHW655388 ERR655387:ERS655388 FBN655387:FBO655388 FLJ655387:FLK655388 FVF655387:FVG655388 GFB655387:GFC655388 GOX655387:GOY655388 GYT655387:GYU655388 HIP655387:HIQ655388 HSL655387:HSM655388 ICH655387:ICI655388 IMD655387:IME655388 IVZ655387:IWA655388 JFV655387:JFW655388 JPR655387:JPS655388 JZN655387:JZO655388 KJJ655387:KJK655388 KTF655387:KTG655388 LDB655387:LDC655388 LMX655387:LMY655388 LWT655387:LWU655388 MGP655387:MGQ655388 MQL655387:MQM655388 NAH655387:NAI655388 NKD655387:NKE655388 NTZ655387:NUA655388 ODV655387:ODW655388 ONR655387:ONS655388 OXN655387:OXO655388 PHJ655387:PHK655388 PRF655387:PRG655388 QBB655387:QBC655388 QKX655387:QKY655388 QUT655387:QUU655388 REP655387:REQ655388 ROL655387:ROM655388 RYH655387:RYI655388 SID655387:SIE655388 SRZ655387:SSA655388 TBV655387:TBW655388 TLR655387:TLS655388 TVN655387:TVO655388 UFJ655387:UFK655388 UPF655387:UPG655388 UZB655387:UZC655388 VIX655387:VIY655388 VST655387:VSU655388 WCP655387:WCQ655388 WML655387:WMM655388 WWH655387:WWI655388 Z720923:AA720924 JV720923:JW720924 TR720923:TS720924 ADN720923:ADO720924 ANJ720923:ANK720924 AXF720923:AXG720924 BHB720923:BHC720924 BQX720923:BQY720924 CAT720923:CAU720924 CKP720923:CKQ720924 CUL720923:CUM720924 DEH720923:DEI720924 DOD720923:DOE720924 DXZ720923:DYA720924 EHV720923:EHW720924 ERR720923:ERS720924 FBN720923:FBO720924 FLJ720923:FLK720924 FVF720923:FVG720924 GFB720923:GFC720924 GOX720923:GOY720924 GYT720923:GYU720924 HIP720923:HIQ720924 HSL720923:HSM720924 ICH720923:ICI720924 IMD720923:IME720924 IVZ720923:IWA720924 JFV720923:JFW720924 JPR720923:JPS720924 JZN720923:JZO720924 KJJ720923:KJK720924 KTF720923:KTG720924 LDB720923:LDC720924 LMX720923:LMY720924 LWT720923:LWU720924 MGP720923:MGQ720924 MQL720923:MQM720924 NAH720923:NAI720924 NKD720923:NKE720924 NTZ720923:NUA720924 ODV720923:ODW720924 ONR720923:ONS720924 OXN720923:OXO720924 PHJ720923:PHK720924 PRF720923:PRG720924 QBB720923:QBC720924 QKX720923:QKY720924 QUT720923:QUU720924 REP720923:REQ720924 ROL720923:ROM720924 RYH720923:RYI720924 SID720923:SIE720924 SRZ720923:SSA720924 TBV720923:TBW720924 TLR720923:TLS720924 TVN720923:TVO720924 UFJ720923:UFK720924 UPF720923:UPG720924 UZB720923:UZC720924 VIX720923:VIY720924 VST720923:VSU720924 WCP720923:WCQ720924 WML720923:WMM720924 WWH720923:WWI720924 Z786459:AA786460 JV786459:JW786460 TR786459:TS786460 ADN786459:ADO786460 ANJ786459:ANK786460 AXF786459:AXG786460 BHB786459:BHC786460 BQX786459:BQY786460 CAT786459:CAU786460 CKP786459:CKQ786460 CUL786459:CUM786460 DEH786459:DEI786460 DOD786459:DOE786460 DXZ786459:DYA786460 EHV786459:EHW786460 ERR786459:ERS786460 FBN786459:FBO786460 FLJ786459:FLK786460 FVF786459:FVG786460 GFB786459:GFC786460 GOX786459:GOY786460 GYT786459:GYU786460 HIP786459:HIQ786460 HSL786459:HSM786460 ICH786459:ICI786460 IMD786459:IME786460 IVZ786459:IWA786460 JFV786459:JFW786460 JPR786459:JPS786460 JZN786459:JZO786460 KJJ786459:KJK786460 KTF786459:KTG786460 LDB786459:LDC786460 LMX786459:LMY786460 LWT786459:LWU786460 MGP786459:MGQ786460 MQL786459:MQM786460 NAH786459:NAI786460 NKD786459:NKE786460 NTZ786459:NUA786460 ODV786459:ODW786460 ONR786459:ONS786460 OXN786459:OXO786460 PHJ786459:PHK786460 PRF786459:PRG786460 QBB786459:QBC786460 QKX786459:QKY786460 QUT786459:QUU786460 REP786459:REQ786460 ROL786459:ROM786460 RYH786459:RYI786460 SID786459:SIE786460 SRZ786459:SSA786460 TBV786459:TBW786460 TLR786459:TLS786460 TVN786459:TVO786460 UFJ786459:UFK786460 UPF786459:UPG786460 UZB786459:UZC786460 VIX786459:VIY786460 VST786459:VSU786460 WCP786459:WCQ786460 WML786459:WMM786460 WWH786459:WWI786460 Z851995:AA851996 JV851995:JW851996 TR851995:TS851996 ADN851995:ADO851996 ANJ851995:ANK851996 AXF851995:AXG851996 BHB851995:BHC851996 BQX851995:BQY851996 CAT851995:CAU851996 CKP851995:CKQ851996 CUL851995:CUM851996 DEH851995:DEI851996 DOD851995:DOE851996 DXZ851995:DYA851996 EHV851995:EHW851996 ERR851995:ERS851996 FBN851995:FBO851996 FLJ851995:FLK851996 FVF851995:FVG851996 GFB851995:GFC851996 GOX851995:GOY851996 GYT851995:GYU851996 HIP851995:HIQ851996 HSL851995:HSM851996 ICH851995:ICI851996 IMD851995:IME851996 IVZ851995:IWA851996 JFV851995:JFW851996 JPR851995:JPS851996 JZN851995:JZO851996 KJJ851995:KJK851996 KTF851995:KTG851996 LDB851995:LDC851996 LMX851995:LMY851996 LWT851995:LWU851996 MGP851995:MGQ851996 MQL851995:MQM851996 NAH851995:NAI851996 NKD851995:NKE851996 NTZ851995:NUA851996 ODV851995:ODW851996 ONR851995:ONS851996 OXN851995:OXO851996 PHJ851995:PHK851996 PRF851995:PRG851996 QBB851995:QBC851996 QKX851995:QKY851996 QUT851995:QUU851996 REP851995:REQ851996 ROL851995:ROM851996 RYH851995:RYI851996 SID851995:SIE851996 SRZ851995:SSA851996 TBV851995:TBW851996 TLR851995:TLS851996 TVN851995:TVO851996 UFJ851995:UFK851996 UPF851995:UPG851996 UZB851995:UZC851996 VIX851995:VIY851996 VST851995:VSU851996 WCP851995:WCQ851996 WML851995:WMM851996 WWH851995:WWI851996 Z917531:AA917532 JV917531:JW917532 TR917531:TS917532 ADN917531:ADO917532 ANJ917531:ANK917532 AXF917531:AXG917532 BHB917531:BHC917532 BQX917531:BQY917532 CAT917531:CAU917532 CKP917531:CKQ917532 CUL917531:CUM917532 DEH917531:DEI917532 DOD917531:DOE917532 DXZ917531:DYA917532 EHV917531:EHW917532 ERR917531:ERS917532 FBN917531:FBO917532 FLJ917531:FLK917532 FVF917531:FVG917532 GFB917531:GFC917532 GOX917531:GOY917532 GYT917531:GYU917532 HIP917531:HIQ917532 HSL917531:HSM917532 ICH917531:ICI917532 IMD917531:IME917532 IVZ917531:IWA917532 JFV917531:JFW917532 JPR917531:JPS917532 JZN917531:JZO917532 KJJ917531:KJK917532 KTF917531:KTG917532 LDB917531:LDC917532 LMX917531:LMY917532 LWT917531:LWU917532 MGP917531:MGQ917532 MQL917531:MQM917532 NAH917531:NAI917532 NKD917531:NKE917532 NTZ917531:NUA917532 ODV917531:ODW917532 ONR917531:ONS917532 OXN917531:OXO917532 PHJ917531:PHK917532 PRF917531:PRG917532 QBB917531:QBC917532 QKX917531:QKY917532 QUT917531:QUU917532 REP917531:REQ917532 ROL917531:ROM917532 RYH917531:RYI917532 SID917531:SIE917532 SRZ917531:SSA917532 TBV917531:TBW917532 TLR917531:TLS917532 TVN917531:TVO917532 UFJ917531:UFK917532 UPF917531:UPG917532 UZB917531:UZC917532 VIX917531:VIY917532 VST917531:VSU917532 WCP917531:WCQ917532 WML917531:WMM917532 WWH917531:WWI917532 Z983067:AA983068 JV983067:JW983068 TR983067:TS983068 ADN983067:ADO983068 ANJ983067:ANK983068 AXF983067:AXG983068 BHB983067:BHC983068 BQX983067:BQY983068 CAT983067:CAU983068 CKP983067:CKQ983068 CUL983067:CUM983068 DEH983067:DEI983068 DOD983067:DOE983068 DXZ983067:DYA983068 EHV983067:EHW983068 ERR983067:ERS983068 FBN983067:FBO983068 FLJ983067:FLK983068 FVF983067:FVG983068 GFB983067:GFC983068 GOX983067:GOY983068 GYT983067:GYU983068 HIP983067:HIQ983068 HSL983067:HSM983068 ICH983067:ICI983068 IMD983067:IME983068 IVZ983067:IWA983068 JFV983067:JFW983068 JPR983067:JPS983068 JZN983067:JZO983068 KJJ983067:KJK983068 KTF983067:KTG983068 LDB983067:LDC983068 LMX983067:LMY983068 LWT983067:LWU983068 MGP983067:MGQ983068 MQL983067:MQM983068 NAH983067:NAI983068 NKD983067:NKE983068 NTZ983067:NUA983068 ODV983067:ODW983068 ONR983067:ONS983068 OXN983067:OXO983068 PHJ983067:PHK983068 PRF983067:PRG983068 QBB983067:QBC983068 QKX983067:QKY983068 QUT983067:QUU983068 REP983067:REQ983068 ROL983067:ROM983068 RYH983067:RYI983068 SID983067:SIE983068 SRZ983067:SSA983068 TBV983067:TBW983068 TLR983067:TLS983068 TVN983067:TVO983068 UFJ983067:UFK983068 UPF983067:UPG983068 UZB983067:UZC983068 VIX983067:VIY983068 VST983067:VSU983068 WCP983067:WCQ983068 WML983067:WMM983068 WWH983067:WWI983068" xr:uid="{A6AF4340-C33B-41C5-9C9C-4E636C655E8D}">
      <formula1>BA1:BA5</formula1>
    </dataValidation>
    <dataValidation type="list" allowBlank="1" showInputMessage="1" showErrorMessage="1" sqref="J32:K33 JF32:JG33 TB32:TC33 ACX32:ACY33 AMT32:AMU33 AWP32:AWQ33 BGL32:BGM33 BQH32:BQI33 CAD32:CAE33 CJZ32:CKA33 CTV32:CTW33 DDR32:DDS33 DNN32:DNO33 DXJ32:DXK33 EHF32:EHG33 ERB32:ERC33 FAX32:FAY33 FKT32:FKU33 FUP32:FUQ33 GEL32:GEM33 GOH32:GOI33 GYD32:GYE33 HHZ32:HIA33 HRV32:HRW33 IBR32:IBS33 ILN32:ILO33 IVJ32:IVK33 JFF32:JFG33 JPB32:JPC33 JYX32:JYY33 KIT32:KIU33 KSP32:KSQ33 LCL32:LCM33 LMH32:LMI33 LWD32:LWE33 MFZ32:MGA33 MPV32:MPW33 MZR32:MZS33 NJN32:NJO33 NTJ32:NTK33 ODF32:ODG33 ONB32:ONC33 OWX32:OWY33 PGT32:PGU33 PQP32:PQQ33 QAL32:QAM33 QKH32:QKI33 QUD32:QUE33 RDZ32:REA33 RNV32:RNW33 RXR32:RXS33 SHN32:SHO33 SRJ32:SRK33 TBF32:TBG33 TLB32:TLC33 TUX32:TUY33 UET32:UEU33 UOP32:UOQ33 UYL32:UYM33 VIH32:VII33 VSD32:VSE33 WBZ32:WCA33 WLV32:WLW33 WVR32:WVS33 J65568:K65569 JF65568:JG65569 TB65568:TC65569 ACX65568:ACY65569 AMT65568:AMU65569 AWP65568:AWQ65569 BGL65568:BGM65569 BQH65568:BQI65569 CAD65568:CAE65569 CJZ65568:CKA65569 CTV65568:CTW65569 DDR65568:DDS65569 DNN65568:DNO65569 DXJ65568:DXK65569 EHF65568:EHG65569 ERB65568:ERC65569 FAX65568:FAY65569 FKT65568:FKU65569 FUP65568:FUQ65569 GEL65568:GEM65569 GOH65568:GOI65569 GYD65568:GYE65569 HHZ65568:HIA65569 HRV65568:HRW65569 IBR65568:IBS65569 ILN65568:ILO65569 IVJ65568:IVK65569 JFF65568:JFG65569 JPB65568:JPC65569 JYX65568:JYY65569 KIT65568:KIU65569 KSP65568:KSQ65569 LCL65568:LCM65569 LMH65568:LMI65569 LWD65568:LWE65569 MFZ65568:MGA65569 MPV65568:MPW65569 MZR65568:MZS65569 NJN65568:NJO65569 NTJ65568:NTK65569 ODF65568:ODG65569 ONB65568:ONC65569 OWX65568:OWY65569 PGT65568:PGU65569 PQP65568:PQQ65569 QAL65568:QAM65569 QKH65568:QKI65569 QUD65568:QUE65569 RDZ65568:REA65569 RNV65568:RNW65569 RXR65568:RXS65569 SHN65568:SHO65569 SRJ65568:SRK65569 TBF65568:TBG65569 TLB65568:TLC65569 TUX65568:TUY65569 UET65568:UEU65569 UOP65568:UOQ65569 UYL65568:UYM65569 VIH65568:VII65569 VSD65568:VSE65569 WBZ65568:WCA65569 WLV65568:WLW65569 WVR65568:WVS65569 J131104:K131105 JF131104:JG131105 TB131104:TC131105 ACX131104:ACY131105 AMT131104:AMU131105 AWP131104:AWQ131105 BGL131104:BGM131105 BQH131104:BQI131105 CAD131104:CAE131105 CJZ131104:CKA131105 CTV131104:CTW131105 DDR131104:DDS131105 DNN131104:DNO131105 DXJ131104:DXK131105 EHF131104:EHG131105 ERB131104:ERC131105 FAX131104:FAY131105 FKT131104:FKU131105 FUP131104:FUQ131105 GEL131104:GEM131105 GOH131104:GOI131105 GYD131104:GYE131105 HHZ131104:HIA131105 HRV131104:HRW131105 IBR131104:IBS131105 ILN131104:ILO131105 IVJ131104:IVK131105 JFF131104:JFG131105 JPB131104:JPC131105 JYX131104:JYY131105 KIT131104:KIU131105 KSP131104:KSQ131105 LCL131104:LCM131105 LMH131104:LMI131105 LWD131104:LWE131105 MFZ131104:MGA131105 MPV131104:MPW131105 MZR131104:MZS131105 NJN131104:NJO131105 NTJ131104:NTK131105 ODF131104:ODG131105 ONB131104:ONC131105 OWX131104:OWY131105 PGT131104:PGU131105 PQP131104:PQQ131105 QAL131104:QAM131105 QKH131104:QKI131105 QUD131104:QUE131105 RDZ131104:REA131105 RNV131104:RNW131105 RXR131104:RXS131105 SHN131104:SHO131105 SRJ131104:SRK131105 TBF131104:TBG131105 TLB131104:TLC131105 TUX131104:TUY131105 UET131104:UEU131105 UOP131104:UOQ131105 UYL131104:UYM131105 VIH131104:VII131105 VSD131104:VSE131105 WBZ131104:WCA131105 WLV131104:WLW131105 WVR131104:WVS131105 J196640:K196641 JF196640:JG196641 TB196640:TC196641 ACX196640:ACY196641 AMT196640:AMU196641 AWP196640:AWQ196641 BGL196640:BGM196641 BQH196640:BQI196641 CAD196640:CAE196641 CJZ196640:CKA196641 CTV196640:CTW196641 DDR196640:DDS196641 DNN196640:DNO196641 DXJ196640:DXK196641 EHF196640:EHG196641 ERB196640:ERC196641 FAX196640:FAY196641 FKT196640:FKU196641 FUP196640:FUQ196641 GEL196640:GEM196641 GOH196640:GOI196641 GYD196640:GYE196641 HHZ196640:HIA196641 HRV196640:HRW196641 IBR196640:IBS196641 ILN196640:ILO196641 IVJ196640:IVK196641 JFF196640:JFG196641 JPB196640:JPC196641 JYX196640:JYY196641 KIT196640:KIU196641 KSP196640:KSQ196641 LCL196640:LCM196641 LMH196640:LMI196641 LWD196640:LWE196641 MFZ196640:MGA196641 MPV196640:MPW196641 MZR196640:MZS196641 NJN196640:NJO196641 NTJ196640:NTK196641 ODF196640:ODG196641 ONB196640:ONC196641 OWX196640:OWY196641 PGT196640:PGU196641 PQP196640:PQQ196641 QAL196640:QAM196641 QKH196640:QKI196641 QUD196640:QUE196641 RDZ196640:REA196641 RNV196640:RNW196641 RXR196640:RXS196641 SHN196640:SHO196641 SRJ196640:SRK196641 TBF196640:TBG196641 TLB196640:TLC196641 TUX196640:TUY196641 UET196640:UEU196641 UOP196640:UOQ196641 UYL196640:UYM196641 VIH196640:VII196641 VSD196640:VSE196641 WBZ196640:WCA196641 WLV196640:WLW196641 WVR196640:WVS196641 J262176:K262177 JF262176:JG262177 TB262176:TC262177 ACX262176:ACY262177 AMT262176:AMU262177 AWP262176:AWQ262177 BGL262176:BGM262177 BQH262176:BQI262177 CAD262176:CAE262177 CJZ262176:CKA262177 CTV262176:CTW262177 DDR262176:DDS262177 DNN262176:DNO262177 DXJ262176:DXK262177 EHF262176:EHG262177 ERB262176:ERC262177 FAX262176:FAY262177 FKT262176:FKU262177 FUP262176:FUQ262177 GEL262176:GEM262177 GOH262176:GOI262177 GYD262176:GYE262177 HHZ262176:HIA262177 HRV262176:HRW262177 IBR262176:IBS262177 ILN262176:ILO262177 IVJ262176:IVK262177 JFF262176:JFG262177 JPB262176:JPC262177 JYX262176:JYY262177 KIT262176:KIU262177 KSP262176:KSQ262177 LCL262176:LCM262177 LMH262176:LMI262177 LWD262176:LWE262177 MFZ262176:MGA262177 MPV262176:MPW262177 MZR262176:MZS262177 NJN262176:NJO262177 NTJ262176:NTK262177 ODF262176:ODG262177 ONB262176:ONC262177 OWX262176:OWY262177 PGT262176:PGU262177 PQP262176:PQQ262177 QAL262176:QAM262177 QKH262176:QKI262177 QUD262176:QUE262177 RDZ262176:REA262177 RNV262176:RNW262177 RXR262176:RXS262177 SHN262176:SHO262177 SRJ262176:SRK262177 TBF262176:TBG262177 TLB262176:TLC262177 TUX262176:TUY262177 UET262176:UEU262177 UOP262176:UOQ262177 UYL262176:UYM262177 VIH262176:VII262177 VSD262176:VSE262177 WBZ262176:WCA262177 WLV262176:WLW262177 WVR262176:WVS262177 J327712:K327713 JF327712:JG327713 TB327712:TC327713 ACX327712:ACY327713 AMT327712:AMU327713 AWP327712:AWQ327713 BGL327712:BGM327713 BQH327712:BQI327713 CAD327712:CAE327713 CJZ327712:CKA327713 CTV327712:CTW327713 DDR327712:DDS327713 DNN327712:DNO327713 DXJ327712:DXK327713 EHF327712:EHG327713 ERB327712:ERC327713 FAX327712:FAY327713 FKT327712:FKU327713 FUP327712:FUQ327713 GEL327712:GEM327713 GOH327712:GOI327713 GYD327712:GYE327713 HHZ327712:HIA327713 HRV327712:HRW327713 IBR327712:IBS327713 ILN327712:ILO327713 IVJ327712:IVK327713 JFF327712:JFG327713 JPB327712:JPC327713 JYX327712:JYY327713 KIT327712:KIU327713 KSP327712:KSQ327713 LCL327712:LCM327713 LMH327712:LMI327713 LWD327712:LWE327713 MFZ327712:MGA327713 MPV327712:MPW327713 MZR327712:MZS327713 NJN327712:NJO327713 NTJ327712:NTK327713 ODF327712:ODG327713 ONB327712:ONC327713 OWX327712:OWY327713 PGT327712:PGU327713 PQP327712:PQQ327713 QAL327712:QAM327713 QKH327712:QKI327713 QUD327712:QUE327713 RDZ327712:REA327713 RNV327712:RNW327713 RXR327712:RXS327713 SHN327712:SHO327713 SRJ327712:SRK327713 TBF327712:TBG327713 TLB327712:TLC327713 TUX327712:TUY327713 UET327712:UEU327713 UOP327712:UOQ327713 UYL327712:UYM327713 VIH327712:VII327713 VSD327712:VSE327713 WBZ327712:WCA327713 WLV327712:WLW327713 WVR327712:WVS327713 J393248:K393249 JF393248:JG393249 TB393248:TC393249 ACX393248:ACY393249 AMT393248:AMU393249 AWP393248:AWQ393249 BGL393248:BGM393249 BQH393248:BQI393249 CAD393248:CAE393249 CJZ393248:CKA393249 CTV393248:CTW393249 DDR393248:DDS393249 DNN393248:DNO393249 DXJ393248:DXK393249 EHF393248:EHG393249 ERB393248:ERC393249 FAX393248:FAY393249 FKT393248:FKU393249 FUP393248:FUQ393249 GEL393248:GEM393249 GOH393248:GOI393249 GYD393248:GYE393249 HHZ393248:HIA393249 HRV393248:HRW393249 IBR393248:IBS393249 ILN393248:ILO393249 IVJ393248:IVK393249 JFF393248:JFG393249 JPB393248:JPC393249 JYX393248:JYY393249 KIT393248:KIU393249 KSP393248:KSQ393249 LCL393248:LCM393249 LMH393248:LMI393249 LWD393248:LWE393249 MFZ393248:MGA393249 MPV393248:MPW393249 MZR393248:MZS393249 NJN393248:NJO393249 NTJ393248:NTK393249 ODF393248:ODG393249 ONB393248:ONC393249 OWX393248:OWY393249 PGT393248:PGU393249 PQP393248:PQQ393249 QAL393248:QAM393249 QKH393248:QKI393249 QUD393248:QUE393249 RDZ393248:REA393249 RNV393248:RNW393249 RXR393248:RXS393249 SHN393248:SHO393249 SRJ393248:SRK393249 TBF393248:TBG393249 TLB393248:TLC393249 TUX393248:TUY393249 UET393248:UEU393249 UOP393248:UOQ393249 UYL393248:UYM393249 VIH393248:VII393249 VSD393248:VSE393249 WBZ393248:WCA393249 WLV393248:WLW393249 WVR393248:WVS393249 J458784:K458785 JF458784:JG458785 TB458784:TC458785 ACX458784:ACY458785 AMT458784:AMU458785 AWP458784:AWQ458785 BGL458784:BGM458785 BQH458784:BQI458785 CAD458784:CAE458785 CJZ458784:CKA458785 CTV458784:CTW458785 DDR458784:DDS458785 DNN458784:DNO458785 DXJ458784:DXK458785 EHF458784:EHG458785 ERB458784:ERC458785 FAX458784:FAY458785 FKT458784:FKU458785 FUP458784:FUQ458785 GEL458784:GEM458785 GOH458784:GOI458785 GYD458784:GYE458785 HHZ458784:HIA458785 HRV458784:HRW458785 IBR458784:IBS458785 ILN458784:ILO458785 IVJ458784:IVK458785 JFF458784:JFG458785 JPB458784:JPC458785 JYX458784:JYY458785 KIT458784:KIU458785 KSP458784:KSQ458785 LCL458784:LCM458785 LMH458784:LMI458785 LWD458784:LWE458785 MFZ458784:MGA458785 MPV458784:MPW458785 MZR458784:MZS458785 NJN458784:NJO458785 NTJ458784:NTK458785 ODF458784:ODG458785 ONB458784:ONC458785 OWX458784:OWY458785 PGT458784:PGU458785 PQP458784:PQQ458785 QAL458784:QAM458785 QKH458784:QKI458785 QUD458784:QUE458785 RDZ458784:REA458785 RNV458784:RNW458785 RXR458784:RXS458785 SHN458784:SHO458785 SRJ458784:SRK458785 TBF458784:TBG458785 TLB458784:TLC458785 TUX458784:TUY458785 UET458784:UEU458785 UOP458784:UOQ458785 UYL458784:UYM458785 VIH458784:VII458785 VSD458784:VSE458785 WBZ458784:WCA458785 WLV458784:WLW458785 WVR458784:WVS458785 J524320:K524321 JF524320:JG524321 TB524320:TC524321 ACX524320:ACY524321 AMT524320:AMU524321 AWP524320:AWQ524321 BGL524320:BGM524321 BQH524320:BQI524321 CAD524320:CAE524321 CJZ524320:CKA524321 CTV524320:CTW524321 DDR524320:DDS524321 DNN524320:DNO524321 DXJ524320:DXK524321 EHF524320:EHG524321 ERB524320:ERC524321 FAX524320:FAY524321 FKT524320:FKU524321 FUP524320:FUQ524321 GEL524320:GEM524321 GOH524320:GOI524321 GYD524320:GYE524321 HHZ524320:HIA524321 HRV524320:HRW524321 IBR524320:IBS524321 ILN524320:ILO524321 IVJ524320:IVK524321 JFF524320:JFG524321 JPB524320:JPC524321 JYX524320:JYY524321 KIT524320:KIU524321 KSP524320:KSQ524321 LCL524320:LCM524321 LMH524320:LMI524321 LWD524320:LWE524321 MFZ524320:MGA524321 MPV524320:MPW524321 MZR524320:MZS524321 NJN524320:NJO524321 NTJ524320:NTK524321 ODF524320:ODG524321 ONB524320:ONC524321 OWX524320:OWY524321 PGT524320:PGU524321 PQP524320:PQQ524321 QAL524320:QAM524321 QKH524320:QKI524321 QUD524320:QUE524321 RDZ524320:REA524321 RNV524320:RNW524321 RXR524320:RXS524321 SHN524320:SHO524321 SRJ524320:SRK524321 TBF524320:TBG524321 TLB524320:TLC524321 TUX524320:TUY524321 UET524320:UEU524321 UOP524320:UOQ524321 UYL524320:UYM524321 VIH524320:VII524321 VSD524320:VSE524321 WBZ524320:WCA524321 WLV524320:WLW524321 WVR524320:WVS524321 J589856:K589857 JF589856:JG589857 TB589856:TC589857 ACX589856:ACY589857 AMT589856:AMU589857 AWP589856:AWQ589857 BGL589856:BGM589857 BQH589856:BQI589857 CAD589856:CAE589857 CJZ589856:CKA589857 CTV589856:CTW589857 DDR589856:DDS589857 DNN589856:DNO589857 DXJ589856:DXK589857 EHF589856:EHG589857 ERB589856:ERC589857 FAX589856:FAY589857 FKT589856:FKU589857 FUP589856:FUQ589857 GEL589856:GEM589857 GOH589856:GOI589857 GYD589856:GYE589857 HHZ589856:HIA589857 HRV589856:HRW589857 IBR589856:IBS589857 ILN589856:ILO589857 IVJ589856:IVK589857 JFF589856:JFG589857 JPB589856:JPC589857 JYX589856:JYY589857 KIT589856:KIU589857 KSP589856:KSQ589857 LCL589856:LCM589857 LMH589856:LMI589857 LWD589856:LWE589857 MFZ589856:MGA589857 MPV589856:MPW589857 MZR589856:MZS589857 NJN589856:NJO589857 NTJ589856:NTK589857 ODF589856:ODG589857 ONB589856:ONC589857 OWX589856:OWY589857 PGT589856:PGU589857 PQP589856:PQQ589857 QAL589856:QAM589857 QKH589856:QKI589857 QUD589856:QUE589857 RDZ589856:REA589857 RNV589856:RNW589857 RXR589856:RXS589857 SHN589856:SHO589857 SRJ589856:SRK589857 TBF589856:TBG589857 TLB589856:TLC589857 TUX589856:TUY589857 UET589856:UEU589857 UOP589856:UOQ589857 UYL589856:UYM589857 VIH589856:VII589857 VSD589856:VSE589857 WBZ589856:WCA589857 WLV589856:WLW589857 WVR589856:WVS589857 J655392:K655393 JF655392:JG655393 TB655392:TC655393 ACX655392:ACY655393 AMT655392:AMU655393 AWP655392:AWQ655393 BGL655392:BGM655393 BQH655392:BQI655393 CAD655392:CAE655393 CJZ655392:CKA655393 CTV655392:CTW655393 DDR655392:DDS655393 DNN655392:DNO655393 DXJ655392:DXK655393 EHF655392:EHG655393 ERB655392:ERC655393 FAX655392:FAY655393 FKT655392:FKU655393 FUP655392:FUQ655393 GEL655392:GEM655393 GOH655392:GOI655393 GYD655392:GYE655393 HHZ655392:HIA655393 HRV655392:HRW655393 IBR655392:IBS655393 ILN655392:ILO655393 IVJ655392:IVK655393 JFF655392:JFG655393 JPB655392:JPC655393 JYX655392:JYY655393 KIT655392:KIU655393 KSP655392:KSQ655393 LCL655392:LCM655393 LMH655392:LMI655393 LWD655392:LWE655393 MFZ655392:MGA655393 MPV655392:MPW655393 MZR655392:MZS655393 NJN655392:NJO655393 NTJ655392:NTK655393 ODF655392:ODG655393 ONB655392:ONC655393 OWX655392:OWY655393 PGT655392:PGU655393 PQP655392:PQQ655393 QAL655392:QAM655393 QKH655392:QKI655393 QUD655392:QUE655393 RDZ655392:REA655393 RNV655392:RNW655393 RXR655392:RXS655393 SHN655392:SHO655393 SRJ655392:SRK655393 TBF655392:TBG655393 TLB655392:TLC655393 TUX655392:TUY655393 UET655392:UEU655393 UOP655392:UOQ655393 UYL655392:UYM655393 VIH655392:VII655393 VSD655392:VSE655393 WBZ655392:WCA655393 WLV655392:WLW655393 WVR655392:WVS655393 J720928:K720929 JF720928:JG720929 TB720928:TC720929 ACX720928:ACY720929 AMT720928:AMU720929 AWP720928:AWQ720929 BGL720928:BGM720929 BQH720928:BQI720929 CAD720928:CAE720929 CJZ720928:CKA720929 CTV720928:CTW720929 DDR720928:DDS720929 DNN720928:DNO720929 DXJ720928:DXK720929 EHF720928:EHG720929 ERB720928:ERC720929 FAX720928:FAY720929 FKT720928:FKU720929 FUP720928:FUQ720929 GEL720928:GEM720929 GOH720928:GOI720929 GYD720928:GYE720929 HHZ720928:HIA720929 HRV720928:HRW720929 IBR720928:IBS720929 ILN720928:ILO720929 IVJ720928:IVK720929 JFF720928:JFG720929 JPB720928:JPC720929 JYX720928:JYY720929 KIT720928:KIU720929 KSP720928:KSQ720929 LCL720928:LCM720929 LMH720928:LMI720929 LWD720928:LWE720929 MFZ720928:MGA720929 MPV720928:MPW720929 MZR720928:MZS720929 NJN720928:NJO720929 NTJ720928:NTK720929 ODF720928:ODG720929 ONB720928:ONC720929 OWX720928:OWY720929 PGT720928:PGU720929 PQP720928:PQQ720929 QAL720928:QAM720929 QKH720928:QKI720929 QUD720928:QUE720929 RDZ720928:REA720929 RNV720928:RNW720929 RXR720928:RXS720929 SHN720928:SHO720929 SRJ720928:SRK720929 TBF720928:TBG720929 TLB720928:TLC720929 TUX720928:TUY720929 UET720928:UEU720929 UOP720928:UOQ720929 UYL720928:UYM720929 VIH720928:VII720929 VSD720928:VSE720929 WBZ720928:WCA720929 WLV720928:WLW720929 WVR720928:WVS720929 J786464:K786465 JF786464:JG786465 TB786464:TC786465 ACX786464:ACY786465 AMT786464:AMU786465 AWP786464:AWQ786465 BGL786464:BGM786465 BQH786464:BQI786465 CAD786464:CAE786465 CJZ786464:CKA786465 CTV786464:CTW786465 DDR786464:DDS786465 DNN786464:DNO786465 DXJ786464:DXK786465 EHF786464:EHG786465 ERB786464:ERC786465 FAX786464:FAY786465 FKT786464:FKU786465 FUP786464:FUQ786465 GEL786464:GEM786465 GOH786464:GOI786465 GYD786464:GYE786465 HHZ786464:HIA786465 HRV786464:HRW786465 IBR786464:IBS786465 ILN786464:ILO786465 IVJ786464:IVK786465 JFF786464:JFG786465 JPB786464:JPC786465 JYX786464:JYY786465 KIT786464:KIU786465 KSP786464:KSQ786465 LCL786464:LCM786465 LMH786464:LMI786465 LWD786464:LWE786465 MFZ786464:MGA786465 MPV786464:MPW786465 MZR786464:MZS786465 NJN786464:NJO786465 NTJ786464:NTK786465 ODF786464:ODG786465 ONB786464:ONC786465 OWX786464:OWY786465 PGT786464:PGU786465 PQP786464:PQQ786465 QAL786464:QAM786465 QKH786464:QKI786465 QUD786464:QUE786465 RDZ786464:REA786465 RNV786464:RNW786465 RXR786464:RXS786465 SHN786464:SHO786465 SRJ786464:SRK786465 TBF786464:TBG786465 TLB786464:TLC786465 TUX786464:TUY786465 UET786464:UEU786465 UOP786464:UOQ786465 UYL786464:UYM786465 VIH786464:VII786465 VSD786464:VSE786465 WBZ786464:WCA786465 WLV786464:WLW786465 WVR786464:WVS786465 J852000:K852001 JF852000:JG852001 TB852000:TC852001 ACX852000:ACY852001 AMT852000:AMU852001 AWP852000:AWQ852001 BGL852000:BGM852001 BQH852000:BQI852001 CAD852000:CAE852001 CJZ852000:CKA852001 CTV852000:CTW852001 DDR852000:DDS852001 DNN852000:DNO852001 DXJ852000:DXK852001 EHF852000:EHG852001 ERB852000:ERC852001 FAX852000:FAY852001 FKT852000:FKU852001 FUP852000:FUQ852001 GEL852000:GEM852001 GOH852000:GOI852001 GYD852000:GYE852001 HHZ852000:HIA852001 HRV852000:HRW852001 IBR852000:IBS852001 ILN852000:ILO852001 IVJ852000:IVK852001 JFF852000:JFG852001 JPB852000:JPC852001 JYX852000:JYY852001 KIT852000:KIU852001 KSP852000:KSQ852001 LCL852000:LCM852001 LMH852000:LMI852001 LWD852000:LWE852001 MFZ852000:MGA852001 MPV852000:MPW852001 MZR852000:MZS852001 NJN852000:NJO852001 NTJ852000:NTK852001 ODF852000:ODG852001 ONB852000:ONC852001 OWX852000:OWY852001 PGT852000:PGU852001 PQP852000:PQQ852001 QAL852000:QAM852001 QKH852000:QKI852001 QUD852000:QUE852001 RDZ852000:REA852001 RNV852000:RNW852001 RXR852000:RXS852001 SHN852000:SHO852001 SRJ852000:SRK852001 TBF852000:TBG852001 TLB852000:TLC852001 TUX852000:TUY852001 UET852000:UEU852001 UOP852000:UOQ852001 UYL852000:UYM852001 VIH852000:VII852001 VSD852000:VSE852001 WBZ852000:WCA852001 WLV852000:WLW852001 WVR852000:WVS852001 J917536:K917537 JF917536:JG917537 TB917536:TC917537 ACX917536:ACY917537 AMT917536:AMU917537 AWP917536:AWQ917537 BGL917536:BGM917537 BQH917536:BQI917537 CAD917536:CAE917537 CJZ917536:CKA917537 CTV917536:CTW917537 DDR917536:DDS917537 DNN917536:DNO917537 DXJ917536:DXK917537 EHF917536:EHG917537 ERB917536:ERC917537 FAX917536:FAY917537 FKT917536:FKU917537 FUP917536:FUQ917537 GEL917536:GEM917537 GOH917536:GOI917537 GYD917536:GYE917537 HHZ917536:HIA917537 HRV917536:HRW917537 IBR917536:IBS917537 ILN917536:ILO917537 IVJ917536:IVK917537 JFF917536:JFG917537 JPB917536:JPC917537 JYX917536:JYY917537 KIT917536:KIU917537 KSP917536:KSQ917537 LCL917536:LCM917537 LMH917536:LMI917537 LWD917536:LWE917537 MFZ917536:MGA917537 MPV917536:MPW917537 MZR917536:MZS917537 NJN917536:NJO917537 NTJ917536:NTK917537 ODF917536:ODG917537 ONB917536:ONC917537 OWX917536:OWY917537 PGT917536:PGU917537 PQP917536:PQQ917537 QAL917536:QAM917537 QKH917536:QKI917537 QUD917536:QUE917537 RDZ917536:REA917537 RNV917536:RNW917537 RXR917536:RXS917537 SHN917536:SHO917537 SRJ917536:SRK917537 TBF917536:TBG917537 TLB917536:TLC917537 TUX917536:TUY917537 UET917536:UEU917537 UOP917536:UOQ917537 UYL917536:UYM917537 VIH917536:VII917537 VSD917536:VSE917537 WBZ917536:WCA917537 WLV917536:WLW917537 WVR917536:WVS917537 J983072:K983073 JF983072:JG983073 TB983072:TC983073 ACX983072:ACY983073 AMT983072:AMU983073 AWP983072:AWQ983073 BGL983072:BGM983073 BQH983072:BQI983073 CAD983072:CAE983073 CJZ983072:CKA983073 CTV983072:CTW983073 DDR983072:DDS983073 DNN983072:DNO983073 DXJ983072:DXK983073 EHF983072:EHG983073 ERB983072:ERC983073 FAX983072:FAY983073 FKT983072:FKU983073 FUP983072:FUQ983073 GEL983072:GEM983073 GOH983072:GOI983073 GYD983072:GYE983073 HHZ983072:HIA983073 HRV983072:HRW983073 IBR983072:IBS983073 ILN983072:ILO983073 IVJ983072:IVK983073 JFF983072:JFG983073 JPB983072:JPC983073 JYX983072:JYY983073 KIT983072:KIU983073 KSP983072:KSQ983073 LCL983072:LCM983073 LMH983072:LMI983073 LWD983072:LWE983073 MFZ983072:MGA983073 MPV983072:MPW983073 MZR983072:MZS983073 NJN983072:NJO983073 NTJ983072:NTK983073 ODF983072:ODG983073 ONB983072:ONC983073 OWX983072:OWY983073 PGT983072:PGU983073 PQP983072:PQQ983073 QAL983072:QAM983073 QKH983072:QKI983073 QUD983072:QUE983073 RDZ983072:REA983073 RNV983072:RNW983073 RXR983072:RXS983073 SHN983072:SHO983073 SRJ983072:SRK983073 TBF983072:TBG983073 TLB983072:TLC983073 TUX983072:TUY983073 UET983072:UEU983073 UOP983072:UOQ983073 UYL983072:UYM983073 VIH983072:VII983073 VSD983072:VSE983073 WBZ983072:WCA983073 WLV983072:WLW983073 WVR983072:WVS983073" xr:uid="{A736A510-8C2D-4A68-9688-1F3C47AD081E}">
      <formula1>$BA$3:$BA$5</formula1>
    </dataValidation>
    <dataValidation type="list" allowBlank="1" showInputMessage="1" showErrorMessage="1" sqref="C34:E37 IY34:JA37 SU34:SW37 ACQ34:ACS37 AMM34:AMO37 AWI34:AWK37 BGE34:BGG37 BQA34:BQC37 BZW34:BZY37 CJS34:CJU37 CTO34:CTQ37 DDK34:DDM37 DNG34:DNI37 DXC34:DXE37 EGY34:EHA37 EQU34:EQW37 FAQ34:FAS37 FKM34:FKO37 FUI34:FUK37 GEE34:GEG37 GOA34:GOC37 GXW34:GXY37 HHS34:HHU37 HRO34:HRQ37 IBK34:IBM37 ILG34:ILI37 IVC34:IVE37 JEY34:JFA37 JOU34:JOW37 JYQ34:JYS37 KIM34:KIO37 KSI34:KSK37 LCE34:LCG37 LMA34:LMC37 LVW34:LVY37 MFS34:MFU37 MPO34:MPQ37 MZK34:MZM37 NJG34:NJI37 NTC34:NTE37 OCY34:ODA37 OMU34:OMW37 OWQ34:OWS37 PGM34:PGO37 PQI34:PQK37 QAE34:QAG37 QKA34:QKC37 QTW34:QTY37 RDS34:RDU37 RNO34:RNQ37 RXK34:RXM37 SHG34:SHI37 SRC34:SRE37 TAY34:TBA37 TKU34:TKW37 TUQ34:TUS37 UEM34:UEO37 UOI34:UOK37 UYE34:UYG37 VIA34:VIC37 VRW34:VRY37 WBS34:WBU37 WLO34:WLQ37 WVK34:WVM37 C65570:E65573 IY65570:JA65573 SU65570:SW65573 ACQ65570:ACS65573 AMM65570:AMO65573 AWI65570:AWK65573 BGE65570:BGG65573 BQA65570:BQC65573 BZW65570:BZY65573 CJS65570:CJU65573 CTO65570:CTQ65573 DDK65570:DDM65573 DNG65570:DNI65573 DXC65570:DXE65573 EGY65570:EHA65573 EQU65570:EQW65573 FAQ65570:FAS65573 FKM65570:FKO65573 FUI65570:FUK65573 GEE65570:GEG65573 GOA65570:GOC65573 GXW65570:GXY65573 HHS65570:HHU65573 HRO65570:HRQ65573 IBK65570:IBM65573 ILG65570:ILI65573 IVC65570:IVE65573 JEY65570:JFA65573 JOU65570:JOW65573 JYQ65570:JYS65573 KIM65570:KIO65573 KSI65570:KSK65573 LCE65570:LCG65573 LMA65570:LMC65573 LVW65570:LVY65573 MFS65570:MFU65573 MPO65570:MPQ65573 MZK65570:MZM65573 NJG65570:NJI65573 NTC65570:NTE65573 OCY65570:ODA65573 OMU65570:OMW65573 OWQ65570:OWS65573 PGM65570:PGO65573 PQI65570:PQK65573 QAE65570:QAG65573 QKA65570:QKC65573 QTW65570:QTY65573 RDS65570:RDU65573 RNO65570:RNQ65573 RXK65570:RXM65573 SHG65570:SHI65573 SRC65570:SRE65573 TAY65570:TBA65573 TKU65570:TKW65573 TUQ65570:TUS65573 UEM65570:UEO65573 UOI65570:UOK65573 UYE65570:UYG65573 VIA65570:VIC65573 VRW65570:VRY65573 WBS65570:WBU65573 WLO65570:WLQ65573 WVK65570:WVM65573 C131106:E131109 IY131106:JA131109 SU131106:SW131109 ACQ131106:ACS131109 AMM131106:AMO131109 AWI131106:AWK131109 BGE131106:BGG131109 BQA131106:BQC131109 BZW131106:BZY131109 CJS131106:CJU131109 CTO131106:CTQ131109 DDK131106:DDM131109 DNG131106:DNI131109 DXC131106:DXE131109 EGY131106:EHA131109 EQU131106:EQW131109 FAQ131106:FAS131109 FKM131106:FKO131109 FUI131106:FUK131109 GEE131106:GEG131109 GOA131106:GOC131109 GXW131106:GXY131109 HHS131106:HHU131109 HRO131106:HRQ131109 IBK131106:IBM131109 ILG131106:ILI131109 IVC131106:IVE131109 JEY131106:JFA131109 JOU131106:JOW131109 JYQ131106:JYS131109 KIM131106:KIO131109 KSI131106:KSK131109 LCE131106:LCG131109 LMA131106:LMC131109 LVW131106:LVY131109 MFS131106:MFU131109 MPO131106:MPQ131109 MZK131106:MZM131109 NJG131106:NJI131109 NTC131106:NTE131109 OCY131106:ODA131109 OMU131106:OMW131109 OWQ131106:OWS131109 PGM131106:PGO131109 PQI131106:PQK131109 QAE131106:QAG131109 QKA131106:QKC131109 QTW131106:QTY131109 RDS131106:RDU131109 RNO131106:RNQ131109 RXK131106:RXM131109 SHG131106:SHI131109 SRC131106:SRE131109 TAY131106:TBA131109 TKU131106:TKW131109 TUQ131106:TUS131109 UEM131106:UEO131109 UOI131106:UOK131109 UYE131106:UYG131109 VIA131106:VIC131109 VRW131106:VRY131109 WBS131106:WBU131109 WLO131106:WLQ131109 WVK131106:WVM131109 C196642:E196645 IY196642:JA196645 SU196642:SW196645 ACQ196642:ACS196645 AMM196642:AMO196645 AWI196642:AWK196645 BGE196642:BGG196645 BQA196642:BQC196645 BZW196642:BZY196645 CJS196642:CJU196645 CTO196642:CTQ196645 DDK196642:DDM196645 DNG196642:DNI196645 DXC196642:DXE196645 EGY196642:EHA196645 EQU196642:EQW196645 FAQ196642:FAS196645 FKM196642:FKO196645 FUI196642:FUK196645 GEE196642:GEG196645 GOA196642:GOC196645 GXW196642:GXY196645 HHS196642:HHU196645 HRO196642:HRQ196645 IBK196642:IBM196645 ILG196642:ILI196645 IVC196642:IVE196645 JEY196642:JFA196645 JOU196642:JOW196645 JYQ196642:JYS196645 KIM196642:KIO196645 KSI196642:KSK196645 LCE196642:LCG196645 LMA196642:LMC196645 LVW196642:LVY196645 MFS196642:MFU196645 MPO196642:MPQ196645 MZK196642:MZM196645 NJG196642:NJI196645 NTC196642:NTE196645 OCY196642:ODA196645 OMU196642:OMW196645 OWQ196642:OWS196645 PGM196642:PGO196645 PQI196642:PQK196645 QAE196642:QAG196645 QKA196642:QKC196645 QTW196642:QTY196645 RDS196642:RDU196645 RNO196642:RNQ196645 RXK196642:RXM196645 SHG196642:SHI196645 SRC196642:SRE196645 TAY196642:TBA196645 TKU196642:TKW196645 TUQ196642:TUS196645 UEM196642:UEO196645 UOI196642:UOK196645 UYE196642:UYG196645 VIA196642:VIC196645 VRW196642:VRY196645 WBS196642:WBU196645 WLO196642:WLQ196645 WVK196642:WVM196645 C262178:E262181 IY262178:JA262181 SU262178:SW262181 ACQ262178:ACS262181 AMM262178:AMO262181 AWI262178:AWK262181 BGE262178:BGG262181 BQA262178:BQC262181 BZW262178:BZY262181 CJS262178:CJU262181 CTO262178:CTQ262181 DDK262178:DDM262181 DNG262178:DNI262181 DXC262178:DXE262181 EGY262178:EHA262181 EQU262178:EQW262181 FAQ262178:FAS262181 FKM262178:FKO262181 FUI262178:FUK262181 GEE262178:GEG262181 GOA262178:GOC262181 GXW262178:GXY262181 HHS262178:HHU262181 HRO262178:HRQ262181 IBK262178:IBM262181 ILG262178:ILI262181 IVC262178:IVE262181 JEY262178:JFA262181 JOU262178:JOW262181 JYQ262178:JYS262181 KIM262178:KIO262181 KSI262178:KSK262181 LCE262178:LCG262181 LMA262178:LMC262181 LVW262178:LVY262181 MFS262178:MFU262181 MPO262178:MPQ262181 MZK262178:MZM262181 NJG262178:NJI262181 NTC262178:NTE262181 OCY262178:ODA262181 OMU262178:OMW262181 OWQ262178:OWS262181 PGM262178:PGO262181 PQI262178:PQK262181 QAE262178:QAG262181 QKA262178:QKC262181 QTW262178:QTY262181 RDS262178:RDU262181 RNO262178:RNQ262181 RXK262178:RXM262181 SHG262178:SHI262181 SRC262178:SRE262181 TAY262178:TBA262181 TKU262178:TKW262181 TUQ262178:TUS262181 UEM262178:UEO262181 UOI262178:UOK262181 UYE262178:UYG262181 VIA262178:VIC262181 VRW262178:VRY262181 WBS262178:WBU262181 WLO262178:WLQ262181 WVK262178:WVM262181 C327714:E327717 IY327714:JA327717 SU327714:SW327717 ACQ327714:ACS327717 AMM327714:AMO327717 AWI327714:AWK327717 BGE327714:BGG327717 BQA327714:BQC327717 BZW327714:BZY327717 CJS327714:CJU327717 CTO327714:CTQ327717 DDK327714:DDM327717 DNG327714:DNI327717 DXC327714:DXE327717 EGY327714:EHA327717 EQU327714:EQW327717 FAQ327714:FAS327717 FKM327714:FKO327717 FUI327714:FUK327717 GEE327714:GEG327717 GOA327714:GOC327717 GXW327714:GXY327717 HHS327714:HHU327717 HRO327714:HRQ327717 IBK327714:IBM327717 ILG327714:ILI327717 IVC327714:IVE327717 JEY327714:JFA327717 JOU327714:JOW327717 JYQ327714:JYS327717 KIM327714:KIO327717 KSI327714:KSK327717 LCE327714:LCG327717 LMA327714:LMC327717 LVW327714:LVY327717 MFS327714:MFU327717 MPO327714:MPQ327717 MZK327714:MZM327717 NJG327714:NJI327717 NTC327714:NTE327717 OCY327714:ODA327717 OMU327714:OMW327717 OWQ327714:OWS327717 PGM327714:PGO327717 PQI327714:PQK327717 QAE327714:QAG327717 QKA327714:QKC327717 QTW327714:QTY327717 RDS327714:RDU327717 RNO327714:RNQ327717 RXK327714:RXM327717 SHG327714:SHI327717 SRC327714:SRE327717 TAY327714:TBA327717 TKU327714:TKW327717 TUQ327714:TUS327717 UEM327714:UEO327717 UOI327714:UOK327717 UYE327714:UYG327717 VIA327714:VIC327717 VRW327714:VRY327717 WBS327714:WBU327717 WLO327714:WLQ327717 WVK327714:WVM327717 C393250:E393253 IY393250:JA393253 SU393250:SW393253 ACQ393250:ACS393253 AMM393250:AMO393253 AWI393250:AWK393253 BGE393250:BGG393253 BQA393250:BQC393253 BZW393250:BZY393253 CJS393250:CJU393253 CTO393250:CTQ393253 DDK393250:DDM393253 DNG393250:DNI393253 DXC393250:DXE393253 EGY393250:EHA393253 EQU393250:EQW393253 FAQ393250:FAS393253 FKM393250:FKO393253 FUI393250:FUK393253 GEE393250:GEG393253 GOA393250:GOC393253 GXW393250:GXY393253 HHS393250:HHU393253 HRO393250:HRQ393253 IBK393250:IBM393253 ILG393250:ILI393253 IVC393250:IVE393253 JEY393250:JFA393253 JOU393250:JOW393253 JYQ393250:JYS393253 KIM393250:KIO393253 KSI393250:KSK393253 LCE393250:LCG393253 LMA393250:LMC393253 LVW393250:LVY393253 MFS393250:MFU393253 MPO393250:MPQ393253 MZK393250:MZM393253 NJG393250:NJI393253 NTC393250:NTE393253 OCY393250:ODA393253 OMU393250:OMW393253 OWQ393250:OWS393253 PGM393250:PGO393253 PQI393250:PQK393253 QAE393250:QAG393253 QKA393250:QKC393253 QTW393250:QTY393253 RDS393250:RDU393253 RNO393250:RNQ393253 RXK393250:RXM393253 SHG393250:SHI393253 SRC393250:SRE393253 TAY393250:TBA393253 TKU393250:TKW393253 TUQ393250:TUS393253 UEM393250:UEO393253 UOI393250:UOK393253 UYE393250:UYG393253 VIA393250:VIC393253 VRW393250:VRY393253 WBS393250:WBU393253 WLO393250:WLQ393253 WVK393250:WVM393253 C458786:E458789 IY458786:JA458789 SU458786:SW458789 ACQ458786:ACS458789 AMM458786:AMO458789 AWI458786:AWK458789 BGE458786:BGG458789 BQA458786:BQC458789 BZW458786:BZY458789 CJS458786:CJU458789 CTO458786:CTQ458789 DDK458786:DDM458789 DNG458786:DNI458789 DXC458786:DXE458789 EGY458786:EHA458789 EQU458786:EQW458789 FAQ458786:FAS458789 FKM458786:FKO458789 FUI458786:FUK458789 GEE458786:GEG458789 GOA458786:GOC458789 GXW458786:GXY458789 HHS458786:HHU458789 HRO458786:HRQ458789 IBK458786:IBM458789 ILG458786:ILI458789 IVC458786:IVE458789 JEY458786:JFA458789 JOU458786:JOW458789 JYQ458786:JYS458789 KIM458786:KIO458789 KSI458786:KSK458789 LCE458786:LCG458789 LMA458786:LMC458789 LVW458786:LVY458789 MFS458786:MFU458789 MPO458786:MPQ458789 MZK458786:MZM458789 NJG458786:NJI458789 NTC458786:NTE458789 OCY458786:ODA458789 OMU458786:OMW458789 OWQ458786:OWS458789 PGM458786:PGO458789 PQI458786:PQK458789 QAE458786:QAG458789 QKA458786:QKC458789 QTW458786:QTY458789 RDS458786:RDU458789 RNO458786:RNQ458789 RXK458786:RXM458789 SHG458786:SHI458789 SRC458786:SRE458789 TAY458786:TBA458789 TKU458786:TKW458789 TUQ458786:TUS458789 UEM458786:UEO458789 UOI458786:UOK458789 UYE458786:UYG458789 VIA458786:VIC458789 VRW458786:VRY458789 WBS458786:WBU458789 WLO458786:WLQ458789 WVK458786:WVM458789 C524322:E524325 IY524322:JA524325 SU524322:SW524325 ACQ524322:ACS524325 AMM524322:AMO524325 AWI524322:AWK524325 BGE524322:BGG524325 BQA524322:BQC524325 BZW524322:BZY524325 CJS524322:CJU524325 CTO524322:CTQ524325 DDK524322:DDM524325 DNG524322:DNI524325 DXC524322:DXE524325 EGY524322:EHA524325 EQU524322:EQW524325 FAQ524322:FAS524325 FKM524322:FKO524325 FUI524322:FUK524325 GEE524322:GEG524325 GOA524322:GOC524325 GXW524322:GXY524325 HHS524322:HHU524325 HRO524322:HRQ524325 IBK524322:IBM524325 ILG524322:ILI524325 IVC524322:IVE524325 JEY524322:JFA524325 JOU524322:JOW524325 JYQ524322:JYS524325 KIM524322:KIO524325 KSI524322:KSK524325 LCE524322:LCG524325 LMA524322:LMC524325 LVW524322:LVY524325 MFS524322:MFU524325 MPO524322:MPQ524325 MZK524322:MZM524325 NJG524322:NJI524325 NTC524322:NTE524325 OCY524322:ODA524325 OMU524322:OMW524325 OWQ524322:OWS524325 PGM524322:PGO524325 PQI524322:PQK524325 QAE524322:QAG524325 QKA524322:QKC524325 QTW524322:QTY524325 RDS524322:RDU524325 RNO524322:RNQ524325 RXK524322:RXM524325 SHG524322:SHI524325 SRC524322:SRE524325 TAY524322:TBA524325 TKU524322:TKW524325 TUQ524322:TUS524325 UEM524322:UEO524325 UOI524322:UOK524325 UYE524322:UYG524325 VIA524322:VIC524325 VRW524322:VRY524325 WBS524322:WBU524325 WLO524322:WLQ524325 WVK524322:WVM524325 C589858:E589861 IY589858:JA589861 SU589858:SW589861 ACQ589858:ACS589861 AMM589858:AMO589861 AWI589858:AWK589861 BGE589858:BGG589861 BQA589858:BQC589861 BZW589858:BZY589861 CJS589858:CJU589861 CTO589858:CTQ589861 DDK589858:DDM589861 DNG589858:DNI589861 DXC589858:DXE589861 EGY589858:EHA589861 EQU589858:EQW589861 FAQ589858:FAS589861 FKM589858:FKO589861 FUI589858:FUK589861 GEE589858:GEG589861 GOA589858:GOC589861 GXW589858:GXY589861 HHS589858:HHU589861 HRO589858:HRQ589861 IBK589858:IBM589861 ILG589858:ILI589861 IVC589858:IVE589861 JEY589858:JFA589861 JOU589858:JOW589861 JYQ589858:JYS589861 KIM589858:KIO589861 KSI589858:KSK589861 LCE589858:LCG589861 LMA589858:LMC589861 LVW589858:LVY589861 MFS589858:MFU589861 MPO589858:MPQ589861 MZK589858:MZM589861 NJG589858:NJI589861 NTC589858:NTE589861 OCY589858:ODA589861 OMU589858:OMW589861 OWQ589858:OWS589861 PGM589858:PGO589861 PQI589858:PQK589861 QAE589858:QAG589861 QKA589858:QKC589861 QTW589858:QTY589861 RDS589858:RDU589861 RNO589858:RNQ589861 RXK589858:RXM589861 SHG589858:SHI589861 SRC589858:SRE589861 TAY589858:TBA589861 TKU589858:TKW589861 TUQ589858:TUS589861 UEM589858:UEO589861 UOI589858:UOK589861 UYE589858:UYG589861 VIA589858:VIC589861 VRW589858:VRY589861 WBS589858:WBU589861 WLO589858:WLQ589861 WVK589858:WVM589861 C655394:E655397 IY655394:JA655397 SU655394:SW655397 ACQ655394:ACS655397 AMM655394:AMO655397 AWI655394:AWK655397 BGE655394:BGG655397 BQA655394:BQC655397 BZW655394:BZY655397 CJS655394:CJU655397 CTO655394:CTQ655397 DDK655394:DDM655397 DNG655394:DNI655397 DXC655394:DXE655397 EGY655394:EHA655397 EQU655394:EQW655397 FAQ655394:FAS655397 FKM655394:FKO655397 FUI655394:FUK655397 GEE655394:GEG655397 GOA655394:GOC655397 GXW655394:GXY655397 HHS655394:HHU655397 HRO655394:HRQ655397 IBK655394:IBM655397 ILG655394:ILI655397 IVC655394:IVE655397 JEY655394:JFA655397 JOU655394:JOW655397 JYQ655394:JYS655397 KIM655394:KIO655397 KSI655394:KSK655397 LCE655394:LCG655397 LMA655394:LMC655397 LVW655394:LVY655397 MFS655394:MFU655397 MPO655394:MPQ655397 MZK655394:MZM655397 NJG655394:NJI655397 NTC655394:NTE655397 OCY655394:ODA655397 OMU655394:OMW655397 OWQ655394:OWS655397 PGM655394:PGO655397 PQI655394:PQK655397 QAE655394:QAG655397 QKA655394:QKC655397 QTW655394:QTY655397 RDS655394:RDU655397 RNO655394:RNQ655397 RXK655394:RXM655397 SHG655394:SHI655397 SRC655394:SRE655397 TAY655394:TBA655397 TKU655394:TKW655397 TUQ655394:TUS655397 UEM655394:UEO655397 UOI655394:UOK655397 UYE655394:UYG655397 VIA655394:VIC655397 VRW655394:VRY655397 WBS655394:WBU655397 WLO655394:WLQ655397 WVK655394:WVM655397 C720930:E720933 IY720930:JA720933 SU720930:SW720933 ACQ720930:ACS720933 AMM720930:AMO720933 AWI720930:AWK720933 BGE720930:BGG720933 BQA720930:BQC720933 BZW720930:BZY720933 CJS720930:CJU720933 CTO720930:CTQ720933 DDK720930:DDM720933 DNG720930:DNI720933 DXC720930:DXE720933 EGY720930:EHA720933 EQU720930:EQW720933 FAQ720930:FAS720933 FKM720930:FKO720933 FUI720930:FUK720933 GEE720930:GEG720933 GOA720930:GOC720933 GXW720930:GXY720933 HHS720930:HHU720933 HRO720930:HRQ720933 IBK720930:IBM720933 ILG720930:ILI720933 IVC720930:IVE720933 JEY720930:JFA720933 JOU720930:JOW720933 JYQ720930:JYS720933 KIM720930:KIO720933 KSI720930:KSK720933 LCE720930:LCG720933 LMA720930:LMC720933 LVW720930:LVY720933 MFS720930:MFU720933 MPO720930:MPQ720933 MZK720930:MZM720933 NJG720930:NJI720933 NTC720930:NTE720933 OCY720930:ODA720933 OMU720930:OMW720933 OWQ720930:OWS720933 PGM720930:PGO720933 PQI720930:PQK720933 QAE720930:QAG720933 QKA720930:QKC720933 QTW720930:QTY720933 RDS720930:RDU720933 RNO720930:RNQ720933 RXK720930:RXM720933 SHG720930:SHI720933 SRC720930:SRE720933 TAY720930:TBA720933 TKU720930:TKW720933 TUQ720930:TUS720933 UEM720930:UEO720933 UOI720930:UOK720933 UYE720930:UYG720933 VIA720930:VIC720933 VRW720930:VRY720933 WBS720930:WBU720933 WLO720930:WLQ720933 WVK720930:WVM720933 C786466:E786469 IY786466:JA786469 SU786466:SW786469 ACQ786466:ACS786469 AMM786466:AMO786469 AWI786466:AWK786469 BGE786466:BGG786469 BQA786466:BQC786469 BZW786466:BZY786469 CJS786466:CJU786469 CTO786466:CTQ786469 DDK786466:DDM786469 DNG786466:DNI786469 DXC786466:DXE786469 EGY786466:EHA786469 EQU786466:EQW786469 FAQ786466:FAS786469 FKM786466:FKO786469 FUI786466:FUK786469 GEE786466:GEG786469 GOA786466:GOC786469 GXW786466:GXY786469 HHS786466:HHU786469 HRO786466:HRQ786469 IBK786466:IBM786469 ILG786466:ILI786469 IVC786466:IVE786469 JEY786466:JFA786469 JOU786466:JOW786469 JYQ786466:JYS786469 KIM786466:KIO786469 KSI786466:KSK786469 LCE786466:LCG786469 LMA786466:LMC786469 LVW786466:LVY786469 MFS786466:MFU786469 MPO786466:MPQ786469 MZK786466:MZM786469 NJG786466:NJI786469 NTC786466:NTE786469 OCY786466:ODA786469 OMU786466:OMW786469 OWQ786466:OWS786469 PGM786466:PGO786469 PQI786466:PQK786469 QAE786466:QAG786469 QKA786466:QKC786469 QTW786466:QTY786469 RDS786466:RDU786469 RNO786466:RNQ786469 RXK786466:RXM786469 SHG786466:SHI786469 SRC786466:SRE786469 TAY786466:TBA786469 TKU786466:TKW786469 TUQ786466:TUS786469 UEM786466:UEO786469 UOI786466:UOK786469 UYE786466:UYG786469 VIA786466:VIC786469 VRW786466:VRY786469 WBS786466:WBU786469 WLO786466:WLQ786469 WVK786466:WVM786469 C852002:E852005 IY852002:JA852005 SU852002:SW852005 ACQ852002:ACS852005 AMM852002:AMO852005 AWI852002:AWK852005 BGE852002:BGG852005 BQA852002:BQC852005 BZW852002:BZY852005 CJS852002:CJU852005 CTO852002:CTQ852005 DDK852002:DDM852005 DNG852002:DNI852005 DXC852002:DXE852005 EGY852002:EHA852005 EQU852002:EQW852005 FAQ852002:FAS852005 FKM852002:FKO852005 FUI852002:FUK852005 GEE852002:GEG852005 GOA852002:GOC852005 GXW852002:GXY852005 HHS852002:HHU852005 HRO852002:HRQ852005 IBK852002:IBM852005 ILG852002:ILI852005 IVC852002:IVE852005 JEY852002:JFA852005 JOU852002:JOW852005 JYQ852002:JYS852005 KIM852002:KIO852005 KSI852002:KSK852005 LCE852002:LCG852005 LMA852002:LMC852005 LVW852002:LVY852005 MFS852002:MFU852005 MPO852002:MPQ852005 MZK852002:MZM852005 NJG852002:NJI852005 NTC852002:NTE852005 OCY852002:ODA852005 OMU852002:OMW852005 OWQ852002:OWS852005 PGM852002:PGO852005 PQI852002:PQK852005 QAE852002:QAG852005 QKA852002:QKC852005 QTW852002:QTY852005 RDS852002:RDU852005 RNO852002:RNQ852005 RXK852002:RXM852005 SHG852002:SHI852005 SRC852002:SRE852005 TAY852002:TBA852005 TKU852002:TKW852005 TUQ852002:TUS852005 UEM852002:UEO852005 UOI852002:UOK852005 UYE852002:UYG852005 VIA852002:VIC852005 VRW852002:VRY852005 WBS852002:WBU852005 WLO852002:WLQ852005 WVK852002:WVM852005 C917538:E917541 IY917538:JA917541 SU917538:SW917541 ACQ917538:ACS917541 AMM917538:AMO917541 AWI917538:AWK917541 BGE917538:BGG917541 BQA917538:BQC917541 BZW917538:BZY917541 CJS917538:CJU917541 CTO917538:CTQ917541 DDK917538:DDM917541 DNG917538:DNI917541 DXC917538:DXE917541 EGY917538:EHA917541 EQU917538:EQW917541 FAQ917538:FAS917541 FKM917538:FKO917541 FUI917538:FUK917541 GEE917538:GEG917541 GOA917538:GOC917541 GXW917538:GXY917541 HHS917538:HHU917541 HRO917538:HRQ917541 IBK917538:IBM917541 ILG917538:ILI917541 IVC917538:IVE917541 JEY917538:JFA917541 JOU917538:JOW917541 JYQ917538:JYS917541 KIM917538:KIO917541 KSI917538:KSK917541 LCE917538:LCG917541 LMA917538:LMC917541 LVW917538:LVY917541 MFS917538:MFU917541 MPO917538:MPQ917541 MZK917538:MZM917541 NJG917538:NJI917541 NTC917538:NTE917541 OCY917538:ODA917541 OMU917538:OMW917541 OWQ917538:OWS917541 PGM917538:PGO917541 PQI917538:PQK917541 QAE917538:QAG917541 QKA917538:QKC917541 QTW917538:QTY917541 RDS917538:RDU917541 RNO917538:RNQ917541 RXK917538:RXM917541 SHG917538:SHI917541 SRC917538:SRE917541 TAY917538:TBA917541 TKU917538:TKW917541 TUQ917538:TUS917541 UEM917538:UEO917541 UOI917538:UOK917541 UYE917538:UYG917541 VIA917538:VIC917541 VRW917538:VRY917541 WBS917538:WBU917541 WLO917538:WLQ917541 WVK917538:WVM917541 C983074:E983077 IY983074:JA983077 SU983074:SW983077 ACQ983074:ACS983077 AMM983074:AMO983077 AWI983074:AWK983077 BGE983074:BGG983077 BQA983074:BQC983077 BZW983074:BZY983077 CJS983074:CJU983077 CTO983074:CTQ983077 DDK983074:DDM983077 DNG983074:DNI983077 DXC983074:DXE983077 EGY983074:EHA983077 EQU983074:EQW983077 FAQ983074:FAS983077 FKM983074:FKO983077 FUI983074:FUK983077 GEE983074:GEG983077 GOA983074:GOC983077 GXW983074:GXY983077 HHS983074:HHU983077 HRO983074:HRQ983077 IBK983074:IBM983077 ILG983074:ILI983077 IVC983074:IVE983077 JEY983074:JFA983077 JOU983074:JOW983077 JYQ983074:JYS983077 KIM983074:KIO983077 KSI983074:KSK983077 LCE983074:LCG983077 LMA983074:LMC983077 LVW983074:LVY983077 MFS983074:MFU983077 MPO983074:MPQ983077 MZK983074:MZM983077 NJG983074:NJI983077 NTC983074:NTE983077 OCY983074:ODA983077 OMU983074:OMW983077 OWQ983074:OWS983077 PGM983074:PGO983077 PQI983074:PQK983077 QAE983074:QAG983077 QKA983074:QKC983077 QTW983074:QTY983077 RDS983074:RDU983077 RNO983074:RNQ983077 RXK983074:RXM983077 SHG983074:SHI983077 SRC983074:SRE983077 TAY983074:TBA983077 TKU983074:TKW983077 TUQ983074:TUS983077 UEM983074:UEO983077 UOI983074:UOK983077 UYE983074:UYG983077 VIA983074:VIC983077 VRW983074:VRY983077 WBS983074:WBU983077 WLO983074:WLQ983077 WVK983074:WVM983077" xr:uid="{4BD30F31-7DE1-44D9-AAEB-E42EFDBB2C1C}">
      <formula1>"本人,店長,役員,従業員"</formula1>
    </dataValidation>
    <dataValidation type="list" allowBlank="1" showInputMessage="1" showErrorMessage="1" sqref="AI16:AL16 KE16:KH16 UA16:UD16 ADW16:ADZ16 ANS16:ANV16 AXO16:AXR16 BHK16:BHN16 BRG16:BRJ16 CBC16:CBF16 CKY16:CLB16 CUU16:CUX16 DEQ16:DET16 DOM16:DOP16 DYI16:DYL16 EIE16:EIH16 ESA16:ESD16 FBW16:FBZ16 FLS16:FLV16 FVO16:FVR16 GFK16:GFN16 GPG16:GPJ16 GZC16:GZF16 HIY16:HJB16 HSU16:HSX16 ICQ16:ICT16 IMM16:IMP16 IWI16:IWL16 JGE16:JGH16 JQA16:JQD16 JZW16:JZZ16 KJS16:KJV16 KTO16:KTR16 LDK16:LDN16 LNG16:LNJ16 LXC16:LXF16 MGY16:MHB16 MQU16:MQX16 NAQ16:NAT16 NKM16:NKP16 NUI16:NUL16 OEE16:OEH16 OOA16:OOD16 OXW16:OXZ16 PHS16:PHV16 PRO16:PRR16 QBK16:QBN16 QLG16:QLJ16 QVC16:QVF16 REY16:RFB16 ROU16:ROX16 RYQ16:RYT16 SIM16:SIP16 SSI16:SSL16 TCE16:TCH16 TMA16:TMD16 TVW16:TVZ16 UFS16:UFV16 UPO16:UPR16 UZK16:UZN16 VJG16:VJJ16 VTC16:VTF16 WCY16:WDB16 WMU16:WMX16 WWQ16:WWT16 AI65552:AL65552 KE65552:KH65552 UA65552:UD65552 ADW65552:ADZ65552 ANS65552:ANV65552 AXO65552:AXR65552 BHK65552:BHN65552 BRG65552:BRJ65552 CBC65552:CBF65552 CKY65552:CLB65552 CUU65552:CUX65552 DEQ65552:DET65552 DOM65552:DOP65552 DYI65552:DYL65552 EIE65552:EIH65552 ESA65552:ESD65552 FBW65552:FBZ65552 FLS65552:FLV65552 FVO65552:FVR65552 GFK65552:GFN65552 GPG65552:GPJ65552 GZC65552:GZF65552 HIY65552:HJB65552 HSU65552:HSX65552 ICQ65552:ICT65552 IMM65552:IMP65552 IWI65552:IWL65552 JGE65552:JGH65552 JQA65552:JQD65552 JZW65552:JZZ65552 KJS65552:KJV65552 KTO65552:KTR65552 LDK65552:LDN65552 LNG65552:LNJ65552 LXC65552:LXF65552 MGY65552:MHB65552 MQU65552:MQX65552 NAQ65552:NAT65552 NKM65552:NKP65552 NUI65552:NUL65552 OEE65552:OEH65552 OOA65552:OOD65552 OXW65552:OXZ65552 PHS65552:PHV65552 PRO65552:PRR65552 QBK65552:QBN65552 QLG65552:QLJ65552 QVC65552:QVF65552 REY65552:RFB65552 ROU65552:ROX65552 RYQ65552:RYT65552 SIM65552:SIP65552 SSI65552:SSL65552 TCE65552:TCH65552 TMA65552:TMD65552 TVW65552:TVZ65552 UFS65552:UFV65552 UPO65552:UPR65552 UZK65552:UZN65552 VJG65552:VJJ65552 VTC65552:VTF65552 WCY65552:WDB65552 WMU65552:WMX65552 WWQ65552:WWT65552 AI131088:AL131088 KE131088:KH131088 UA131088:UD131088 ADW131088:ADZ131088 ANS131088:ANV131088 AXO131088:AXR131088 BHK131088:BHN131088 BRG131088:BRJ131088 CBC131088:CBF131088 CKY131088:CLB131088 CUU131088:CUX131088 DEQ131088:DET131088 DOM131088:DOP131088 DYI131088:DYL131088 EIE131088:EIH131088 ESA131088:ESD131088 FBW131088:FBZ131088 FLS131088:FLV131088 FVO131088:FVR131088 GFK131088:GFN131088 GPG131088:GPJ131088 GZC131088:GZF131088 HIY131088:HJB131088 HSU131088:HSX131088 ICQ131088:ICT131088 IMM131088:IMP131088 IWI131088:IWL131088 JGE131088:JGH131088 JQA131088:JQD131088 JZW131088:JZZ131088 KJS131088:KJV131088 KTO131088:KTR131088 LDK131088:LDN131088 LNG131088:LNJ131088 LXC131088:LXF131088 MGY131088:MHB131088 MQU131088:MQX131088 NAQ131088:NAT131088 NKM131088:NKP131088 NUI131088:NUL131088 OEE131088:OEH131088 OOA131088:OOD131088 OXW131088:OXZ131088 PHS131088:PHV131088 PRO131088:PRR131088 QBK131088:QBN131088 QLG131088:QLJ131088 QVC131088:QVF131088 REY131088:RFB131088 ROU131088:ROX131088 RYQ131088:RYT131088 SIM131088:SIP131088 SSI131088:SSL131088 TCE131088:TCH131088 TMA131088:TMD131088 TVW131088:TVZ131088 UFS131088:UFV131088 UPO131088:UPR131088 UZK131088:UZN131088 VJG131088:VJJ131088 VTC131088:VTF131088 WCY131088:WDB131088 WMU131088:WMX131088 WWQ131088:WWT131088 AI196624:AL196624 KE196624:KH196624 UA196624:UD196624 ADW196624:ADZ196624 ANS196624:ANV196624 AXO196624:AXR196624 BHK196624:BHN196624 BRG196624:BRJ196624 CBC196624:CBF196624 CKY196624:CLB196624 CUU196624:CUX196624 DEQ196624:DET196624 DOM196624:DOP196624 DYI196624:DYL196624 EIE196624:EIH196624 ESA196624:ESD196624 FBW196624:FBZ196624 FLS196624:FLV196624 FVO196624:FVR196624 GFK196624:GFN196624 GPG196624:GPJ196624 GZC196624:GZF196624 HIY196624:HJB196624 HSU196624:HSX196624 ICQ196624:ICT196624 IMM196624:IMP196624 IWI196624:IWL196624 JGE196624:JGH196624 JQA196624:JQD196624 JZW196624:JZZ196624 KJS196624:KJV196624 KTO196624:KTR196624 LDK196624:LDN196624 LNG196624:LNJ196624 LXC196624:LXF196624 MGY196624:MHB196624 MQU196624:MQX196624 NAQ196624:NAT196624 NKM196624:NKP196624 NUI196624:NUL196624 OEE196624:OEH196624 OOA196624:OOD196624 OXW196624:OXZ196624 PHS196624:PHV196624 PRO196624:PRR196624 QBK196624:QBN196624 QLG196624:QLJ196624 QVC196624:QVF196624 REY196624:RFB196624 ROU196624:ROX196624 RYQ196624:RYT196624 SIM196624:SIP196624 SSI196624:SSL196624 TCE196624:TCH196624 TMA196624:TMD196624 TVW196624:TVZ196624 UFS196624:UFV196624 UPO196624:UPR196624 UZK196624:UZN196624 VJG196624:VJJ196624 VTC196624:VTF196624 WCY196624:WDB196624 WMU196624:WMX196624 WWQ196624:WWT196624 AI262160:AL262160 KE262160:KH262160 UA262160:UD262160 ADW262160:ADZ262160 ANS262160:ANV262160 AXO262160:AXR262160 BHK262160:BHN262160 BRG262160:BRJ262160 CBC262160:CBF262160 CKY262160:CLB262160 CUU262160:CUX262160 DEQ262160:DET262160 DOM262160:DOP262160 DYI262160:DYL262160 EIE262160:EIH262160 ESA262160:ESD262160 FBW262160:FBZ262160 FLS262160:FLV262160 FVO262160:FVR262160 GFK262160:GFN262160 GPG262160:GPJ262160 GZC262160:GZF262160 HIY262160:HJB262160 HSU262160:HSX262160 ICQ262160:ICT262160 IMM262160:IMP262160 IWI262160:IWL262160 JGE262160:JGH262160 JQA262160:JQD262160 JZW262160:JZZ262160 KJS262160:KJV262160 KTO262160:KTR262160 LDK262160:LDN262160 LNG262160:LNJ262160 LXC262160:LXF262160 MGY262160:MHB262160 MQU262160:MQX262160 NAQ262160:NAT262160 NKM262160:NKP262160 NUI262160:NUL262160 OEE262160:OEH262160 OOA262160:OOD262160 OXW262160:OXZ262160 PHS262160:PHV262160 PRO262160:PRR262160 QBK262160:QBN262160 QLG262160:QLJ262160 QVC262160:QVF262160 REY262160:RFB262160 ROU262160:ROX262160 RYQ262160:RYT262160 SIM262160:SIP262160 SSI262160:SSL262160 TCE262160:TCH262160 TMA262160:TMD262160 TVW262160:TVZ262160 UFS262160:UFV262160 UPO262160:UPR262160 UZK262160:UZN262160 VJG262160:VJJ262160 VTC262160:VTF262160 WCY262160:WDB262160 WMU262160:WMX262160 WWQ262160:WWT262160 AI327696:AL327696 KE327696:KH327696 UA327696:UD327696 ADW327696:ADZ327696 ANS327696:ANV327696 AXO327696:AXR327696 BHK327696:BHN327696 BRG327696:BRJ327696 CBC327696:CBF327696 CKY327696:CLB327696 CUU327696:CUX327696 DEQ327696:DET327696 DOM327696:DOP327696 DYI327696:DYL327696 EIE327696:EIH327696 ESA327696:ESD327696 FBW327696:FBZ327696 FLS327696:FLV327696 FVO327696:FVR327696 GFK327696:GFN327696 GPG327696:GPJ327696 GZC327696:GZF327696 HIY327696:HJB327696 HSU327696:HSX327696 ICQ327696:ICT327696 IMM327696:IMP327696 IWI327696:IWL327696 JGE327696:JGH327696 JQA327696:JQD327696 JZW327696:JZZ327696 KJS327696:KJV327696 KTO327696:KTR327696 LDK327696:LDN327696 LNG327696:LNJ327696 LXC327696:LXF327696 MGY327696:MHB327696 MQU327696:MQX327696 NAQ327696:NAT327696 NKM327696:NKP327696 NUI327696:NUL327696 OEE327696:OEH327696 OOA327696:OOD327696 OXW327696:OXZ327696 PHS327696:PHV327696 PRO327696:PRR327696 QBK327696:QBN327696 QLG327696:QLJ327696 QVC327696:QVF327696 REY327696:RFB327696 ROU327696:ROX327696 RYQ327696:RYT327696 SIM327696:SIP327696 SSI327696:SSL327696 TCE327696:TCH327696 TMA327696:TMD327696 TVW327696:TVZ327696 UFS327696:UFV327696 UPO327696:UPR327696 UZK327696:UZN327696 VJG327696:VJJ327696 VTC327696:VTF327696 WCY327696:WDB327696 WMU327696:WMX327696 WWQ327696:WWT327696 AI393232:AL393232 KE393232:KH393232 UA393232:UD393232 ADW393232:ADZ393232 ANS393232:ANV393232 AXO393232:AXR393232 BHK393232:BHN393232 BRG393232:BRJ393232 CBC393232:CBF393232 CKY393232:CLB393232 CUU393232:CUX393232 DEQ393232:DET393232 DOM393232:DOP393232 DYI393232:DYL393232 EIE393232:EIH393232 ESA393232:ESD393232 FBW393232:FBZ393232 FLS393232:FLV393232 FVO393232:FVR393232 GFK393232:GFN393232 GPG393232:GPJ393232 GZC393232:GZF393232 HIY393232:HJB393232 HSU393232:HSX393232 ICQ393232:ICT393232 IMM393232:IMP393232 IWI393232:IWL393232 JGE393232:JGH393232 JQA393232:JQD393232 JZW393232:JZZ393232 KJS393232:KJV393232 KTO393232:KTR393232 LDK393232:LDN393232 LNG393232:LNJ393232 LXC393232:LXF393232 MGY393232:MHB393232 MQU393232:MQX393232 NAQ393232:NAT393232 NKM393232:NKP393232 NUI393232:NUL393232 OEE393232:OEH393232 OOA393232:OOD393232 OXW393232:OXZ393232 PHS393232:PHV393232 PRO393232:PRR393232 QBK393232:QBN393232 QLG393232:QLJ393232 QVC393232:QVF393232 REY393232:RFB393232 ROU393232:ROX393232 RYQ393232:RYT393232 SIM393232:SIP393232 SSI393232:SSL393232 TCE393232:TCH393232 TMA393232:TMD393232 TVW393232:TVZ393232 UFS393232:UFV393232 UPO393232:UPR393232 UZK393232:UZN393232 VJG393232:VJJ393232 VTC393232:VTF393232 WCY393232:WDB393232 WMU393232:WMX393232 WWQ393232:WWT393232 AI458768:AL458768 KE458768:KH458768 UA458768:UD458768 ADW458768:ADZ458768 ANS458768:ANV458768 AXO458768:AXR458768 BHK458768:BHN458768 BRG458768:BRJ458768 CBC458768:CBF458768 CKY458768:CLB458768 CUU458768:CUX458768 DEQ458768:DET458768 DOM458768:DOP458768 DYI458768:DYL458768 EIE458768:EIH458768 ESA458768:ESD458768 FBW458768:FBZ458768 FLS458768:FLV458768 FVO458768:FVR458768 GFK458768:GFN458768 GPG458768:GPJ458768 GZC458768:GZF458768 HIY458768:HJB458768 HSU458768:HSX458768 ICQ458768:ICT458768 IMM458768:IMP458768 IWI458768:IWL458768 JGE458768:JGH458768 JQA458768:JQD458768 JZW458768:JZZ458768 KJS458768:KJV458768 KTO458768:KTR458768 LDK458768:LDN458768 LNG458768:LNJ458768 LXC458768:LXF458768 MGY458768:MHB458768 MQU458768:MQX458768 NAQ458768:NAT458768 NKM458768:NKP458768 NUI458768:NUL458768 OEE458768:OEH458768 OOA458768:OOD458768 OXW458768:OXZ458768 PHS458768:PHV458768 PRO458768:PRR458768 QBK458768:QBN458768 QLG458768:QLJ458768 QVC458768:QVF458768 REY458768:RFB458768 ROU458768:ROX458768 RYQ458768:RYT458768 SIM458768:SIP458768 SSI458768:SSL458768 TCE458768:TCH458768 TMA458768:TMD458768 TVW458768:TVZ458768 UFS458768:UFV458768 UPO458768:UPR458768 UZK458768:UZN458768 VJG458768:VJJ458768 VTC458768:VTF458768 WCY458768:WDB458768 WMU458768:WMX458768 WWQ458768:WWT458768 AI524304:AL524304 KE524304:KH524304 UA524304:UD524304 ADW524304:ADZ524304 ANS524304:ANV524304 AXO524304:AXR524304 BHK524304:BHN524304 BRG524304:BRJ524304 CBC524304:CBF524304 CKY524304:CLB524304 CUU524304:CUX524304 DEQ524304:DET524304 DOM524304:DOP524304 DYI524304:DYL524304 EIE524304:EIH524304 ESA524304:ESD524304 FBW524304:FBZ524304 FLS524304:FLV524304 FVO524304:FVR524304 GFK524304:GFN524304 GPG524304:GPJ524304 GZC524304:GZF524304 HIY524304:HJB524304 HSU524304:HSX524304 ICQ524304:ICT524304 IMM524304:IMP524304 IWI524304:IWL524304 JGE524304:JGH524304 JQA524304:JQD524304 JZW524304:JZZ524304 KJS524304:KJV524304 KTO524304:KTR524304 LDK524304:LDN524304 LNG524304:LNJ524304 LXC524304:LXF524304 MGY524304:MHB524304 MQU524304:MQX524304 NAQ524304:NAT524304 NKM524304:NKP524304 NUI524304:NUL524304 OEE524304:OEH524304 OOA524304:OOD524304 OXW524304:OXZ524304 PHS524304:PHV524304 PRO524304:PRR524304 QBK524304:QBN524304 QLG524304:QLJ524304 QVC524304:QVF524304 REY524304:RFB524304 ROU524304:ROX524304 RYQ524304:RYT524304 SIM524304:SIP524304 SSI524304:SSL524304 TCE524304:TCH524304 TMA524304:TMD524304 TVW524304:TVZ524304 UFS524304:UFV524304 UPO524304:UPR524304 UZK524304:UZN524304 VJG524304:VJJ524304 VTC524304:VTF524304 WCY524304:WDB524304 WMU524304:WMX524304 WWQ524304:WWT524304 AI589840:AL589840 KE589840:KH589840 UA589840:UD589840 ADW589840:ADZ589840 ANS589840:ANV589840 AXO589840:AXR589840 BHK589840:BHN589840 BRG589840:BRJ589840 CBC589840:CBF589840 CKY589840:CLB589840 CUU589840:CUX589840 DEQ589840:DET589840 DOM589840:DOP589840 DYI589840:DYL589840 EIE589840:EIH589840 ESA589840:ESD589840 FBW589840:FBZ589840 FLS589840:FLV589840 FVO589840:FVR589840 GFK589840:GFN589840 GPG589840:GPJ589840 GZC589840:GZF589840 HIY589840:HJB589840 HSU589840:HSX589840 ICQ589840:ICT589840 IMM589840:IMP589840 IWI589840:IWL589840 JGE589840:JGH589840 JQA589840:JQD589840 JZW589840:JZZ589840 KJS589840:KJV589840 KTO589840:KTR589840 LDK589840:LDN589840 LNG589840:LNJ589840 LXC589840:LXF589840 MGY589840:MHB589840 MQU589840:MQX589840 NAQ589840:NAT589840 NKM589840:NKP589840 NUI589840:NUL589840 OEE589840:OEH589840 OOA589840:OOD589840 OXW589840:OXZ589840 PHS589840:PHV589840 PRO589840:PRR589840 QBK589840:QBN589840 QLG589840:QLJ589840 QVC589840:QVF589840 REY589840:RFB589840 ROU589840:ROX589840 RYQ589840:RYT589840 SIM589840:SIP589840 SSI589840:SSL589840 TCE589840:TCH589840 TMA589840:TMD589840 TVW589840:TVZ589840 UFS589840:UFV589840 UPO589840:UPR589840 UZK589840:UZN589840 VJG589840:VJJ589840 VTC589840:VTF589840 WCY589840:WDB589840 WMU589840:WMX589840 WWQ589840:WWT589840 AI655376:AL655376 KE655376:KH655376 UA655376:UD655376 ADW655376:ADZ655376 ANS655376:ANV655376 AXO655376:AXR655376 BHK655376:BHN655376 BRG655376:BRJ655376 CBC655376:CBF655376 CKY655376:CLB655376 CUU655376:CUX655376 DEQ655376:DET655376 DOM655376:DOP655376 DYI655376:DYL655376 EIE655376:EIH655376 ESA655376:ESD655376 FBW655376:FBZ655376 FLS655376:FLV655376 FVO655376:FVR655376 GFK655376:GFN655376 GPG655376:GPJ655376 GZC655376:GZF655376 HIY655376:HJB655376 HSU655376:HSX655376 ICQ655376:ICT655376 IMM655376:IMP655376 IWI655376:IWL655376 JGE655376:JGH655376 JQA655376:JQD655376 JZW655376:JZZ655376 KJS655376:KJV655376 KTO655376:KTR655376 LDK655376:LDN655376 LNG655376:LNJ655376 LXC655376:LXF655376 MGY655376:MHB655376 MQU655376:MQX655376 NAQ655376:NAT655376 NKM655376:NKP655376 NUI655376:NUL655376 OEE655376:OEH655376 OOA655376:OOD655376 OXW655376:OXZ655376 PHS655376:PHV655376 PRO655376:PRR655376 QBK655376:QBN655376 QLG655376:QLJ655376 QVC655376:QVF655376 REY655376:RFB655376 ROU655376:ROX655376 RYQ655376:RYT655376 SIM655376:SIP655376 SSI655376:SSL655376 TCE655376:TCH655376 TMA655376:TMD655376 TVW655376:TVZ655376 UFS655376:UFV655376 UPO655376:UPR655376 UZK655376:UZN655376 VJG655376:VJJ655376 VTC655376:VTF655376 WCY655376:WDB655376 WMU655376:WMX655376 WWQ655376:WWT655376 AI720912:AL720912 KE720912:KH720912 UA720912:UD720912 ADW720912:ADZ720912 ANS720912:ANV720912 AXO720912:AXR720912 BHK720912:BHN720912 BRG720912:BRJ720912 CBC720912:CBF720912 CKY720912:CLB720912 CUU720912:CUX720912 DEQ720912:DET720912 DOM720912:DOP720912 DYI720912:DYL720912 EIE720912:EIH720912 ESA720912:ESD720912 FBW720912:FBZ720912 FLS720912:FLV720912 FVO720912:FVR720912 GFK720912:GFN720912 GPG720912:GPJ720912 GZC720912:GZF720912 HIY720912:HJB720912 HSU720912:HSX720912 ICQ720912:ICT720912 IMM720912:IMP720912 IWI720912:IWL720912 JGE720912:JGH720912 JQA720912:JQD720912 JZW720912:JZZ720912 KJS720912:KJV720912 KTO720912:KTR720912 LDK720912:LDN720912 LNG720912:LNJ720912 LXC720912:LXF720912 MGY720912:MHB720912 MQU720912:MQX720912 NAQ720912:NAT720912 NKM720912:NKP720912 NUI720912:NUL720912 OEE720912:OEH720912 OOA720912:OOD720912 OXW720912:OXZ720912 PHS720912:PHV720912 PRO720912:PRR720912 QBK720912:QBN720912 QLG720912:QLJ720912 QVC720912:QVF720912 REY720912:RFB720912 ROU720912:ROX720912 RYQ720912:RYT720912 SIM720912:SIP720912 SSI720912:SSL720912 TCE720912:TCH720912 TMA720912:TMD720912 TVW720912:TVZ720912 UFS720912:UFV720912 UPO720912:UPR720912 UZK720912:UZN720912 VJG720912:VJJ720912 VTC720912:VTF720912 WCY720912:WDB720912 WMU720912:WMX720912 WWQ720912:WWT720912 AI786448:AL786448 KE786448:KH786448 UA786448:UD786448 ADW786448:ADZ786448 ANS786448:ANV786448 AXO786448:AXR786448 BHK786448:BHN786448 BRG786448:BRJ786448 CBC786448:CBF786448 CKY786448:CLB786448 CUU786448:CUX786448 DEQ786448:DET786448 DOM786448:DOP786448 DYI786448:DYL786448 EIE786448:EIH786448 ESA786448:ESD786448 FBW786448:FBZ786448 FLS786448:FLV786448 FVO786448:FVR786448 GFK786448:GFN786448 GPG786448:GPJ786448 GZC786448:GZF786448 HIY786448:HJB786448 HSU786448:HSX786448 ICQ786448:ICT786448 IMM786448:IMP786448 IWI786448:IWL786448 JGE786448:JGH786448 JQA786448:JQD786448 JZW786448:JZZ786448 KJS786448:KJV786448 KTO786448:KTR786448 LDK786448:LDN786448 LNG786448:LNJ786448 LXC786448:LXF786448 MGY786448:MHB786448 MQU786448:MQX786448 NAQ786448:NAT786448 NKM786448:NKP786448 NUI786448:NUL786448 OEE786448:OEH786448 OOA786448:OOD786448 OXW786448:OXZ786448 PHS786448:PHV786448 PRO786448:PRR786448 QBK786448:QBN786448 QLG786448:QLJ786448 QVC786448:QVF786448 REY786448:RFB786448 ROU786448:ROX786448 RYQ786448:RYT786448 SIM786448:SIP786448 SSI786448:SSL786448 TCE786448:TCH786448 TMA786448:TMD786448 TVW786448:TVZ786448 UFS786448:UFV786448 UPO786448:UPR786448 UZK786448:UZN786448 VJG786448:VJJ786448 VTC786448:VTF786448 WCY786448:WDB786448 WMU786448:WMX786448 WWQ786448:WWT786448 AI851984:AL851984 KE851984:KH851984 UA851984:UD851984 ADW851984:ADZ851984 ANS851984:ANV851984 AXO851984:AXR851984 BHK851984:BHN851984 BRG851984:BRJ851984 CBC851984:CBF851984 CKY851984:CLB851984 CUU851984:CUX851984 DEQ851984:DET851984 DOM851984:DOP851984 DYI851984:DYL851984 EIE851984:EIH851984 ESA851984:ESD851984 FBW851984:FBZ851984 FLS851984:FLV851984 FVO851984:FVR851984 GFK851984:GFN851984 GPG851984:GPJ851984 GZC851984:GZF851984 HIY851984:HJB851984 HSU851984:HSX851984 ICQ851984:ICT851984 IMM851984:IMP851984 IWI851984:IWL851984 JGE851984:JGH851984 JQA851984:JQD851984 JZW851984:JZZ851984 KJS851984:KJV851984 KTO851984:KTR851984 LDK851984:LDN851984 LNG851984:LNJ851984 LXC851984:LXF851984 MGY851984:MHB851984 MQU851984:MQX851984 NAQ851984:NAT851984 NKM851984:NKP851984 NUI851984:NUL851984 OEE851984:OEH851984 OOA851984:OOD851984 OXW851984:OXZ851984 PHS851984:PHV851984 PRO851984:PRR851984 QBK851984:QBN851984 QLG851984:QLJ851984 QVC851984:QVF851984 REY851984:RFB851984 ROU851984:ROX851984 RYQ851984:RYT851984 SIM851984:SIP851984 SSI851984:SSL851984 TCE851984:TCH851984 TMA851984:TMD851984 TVW851984:TVZ851984 UFS851984:UFV851984 UPO851984:UPR851984 UZK851984:UZN851984 VJG851984:VJJ851984 VTC851984:VTF851984 WCY851984:WDB851984 WMU851984:WMX851984 WWQ851984:WWT851984 AI917520:AL917520 KE917520:KH917520 UA917520:UD917520 ADW917520:ADZ917520 ANS917520:ANV917520 AXO917520:AXR917520 BHK917520:BHN917520 BRG917520:BRJ917520 CBC917520:CBF917520 CKY917520:CLB917520 CUU917520:CUX917520 DEQ917520:DET917520 DOM917520:DOP917520 DYI917520:DYL917520 EIE917520:EIH917520 ESA917520:ESD917520 FBW917520:FBZ917520 FLS917520:FLV917520 FVO917520:FVR917520 GFK917520:GFN917520 GPG917520:GPJ917520 GZC917520:GZF917520 HIY917520:HJB917520 HSU917520:HSX917520 ICQ917520:ICT917520 IMM917520:IMP917520 IWI917520:IWL917520 JGE917520:JGH917520 JQA917520:JQD917520 JZW917520:JZZ917520 KJS917520:KJV917520 KTO917520:KTR917520 LDK917520:LDN917520 LNG917520:LNJ917520 LXC917520:LXF917520 MGY917520:MHB917520 MQU917520:MQX917520 NAQ917520:NAT917520 NKM917520:NKP917520 NUI917520:NUL917520 OEE917520:OEH917520 OOA917520:OOD917520 OXW917520:OXZ917520 PHS917520:PHV917520 PRO917520:PRR917520 QBK917520:QBN917520 QLG917520:QLJ917520 QVC917520:QVF917520 REY917520:RFB917520 ROU917520:ROX917520 RYQ917520:RYT917520 SIM917520:SIP917520 SSI917520:SSL917520 TCE917520:TCH917520 TMA917520:TMD917520 TVW917520:TVZ917520 UFS917520:UFV917520 UPO917520:UPR917520 UZK917520:UZN917520 VJG917520:VJJ917520 VTC917520:VTF917520 WCY917520:WDB917520 WMU917520:WMX917520 WWQ917520:WWT917520 AI983056:AL983056 KE983056:KH983056 UA983056:UD983056 ADW983056:ADZ983056 ANS983056:ANV983056 AXO983056:AXR983056 BHK983056:BHN983056 BRG983056:BRJ983056 CBC983056:CBF983056 CKY983056:CLB983056 CUU983056:CUX983056 DEQ983056:DET983056 DOM983056:DOP983056 DYI983056:DYL983056 EIE983056:EIH983056 ESA983056:ESD983056 FBW983056:FBZ983056 FLS983056:FLV983056 FVO983056:FVR983056 GFK983056:GFN983056 GPG983056:GPJ983056 GZC983056:GZF983056 HIY983056:HJB983056 HSU983056:HSX983056 ICQ983056:ICT983056 IMM983056:IMP983056 IWI983056:IWL983056 JGE983056:JGH983056 JQA983056:JQD983056 JZW983056:JZZ983056 KJS983056:KJV983056 KTO983056:KTR983056 LDK983056:LDN983056 LNG983056:LNJ983056 LXC983056:LXF983056 MGY983056:MHB983056 MQU983056:MQX983056 NAQ983056:NAT983056 NKM983056:NKP983056 NUI983056:NUL983056 OEE983056:OEH983056 OOA983056:OOD983056 OXW983056:OXZ983056 PHS983056:PHV983056 PRO983056:PRR983056 QBK983056:QBN983056 QLG983056:QLJ983056 QVC983056:QVF983056 REY983056:RFB983056 ROU983056:ROX983056 RYQ983056:RYT983056 SIM983056:SIP983056 SSI983056:SSL983056 TCE983056:TCH983056 TMA983056:TMD983056 TVW983056:TVZ983056 UFS983056:UFV983056 UPO983056:UPR983056 UZK983056:UZN983056 VJG983056:VJJ983056 VTC983056:VTF983056 WCY983056:WDB983056 WMU983056:WMX983056 WWQ983056:WWT983056" xr:uid="{CEF1E249-02C1-4678-BFDF-4F3B1907FF02}">
      <formula1>$AZ$1:$AZ$47</formula1>
    </dataValidation>
    <dataValidation type="list" allowBlank="1" showInputMessage="1" showErrorMessage="1" sqref="Z29:AA29 JV29:JW29 TR29:TS29 ADN29:ADO29 ANJ29:ANK29 AXF29:AXG29 BHB29:BHC29 BQX29:BQY29 CAT29:CAU29 CKP29:CKQ29 CUL29:CUM29 DEH29:DEI29 DOD29:DOE29 DXZ29:DYA29 EHV29:EHW29 ERR29:ERS29 FBN29:FBO29 FLJ29:FLK29 FVF29:FVG29 GFB29:GFC29 GOX29:GOY29 GYT29:GYU29 HIP29:HIQ29 HSL29:HSM29 ICH29:ICI29 IMD29:IME29 IVZ29:IWA29 JFV29:JFW29 JPR29:JPS29 JZN29:JZO29 KJJ29:KJK29 KTF29:KTG29 LDB29:LDC29 LMX29:LMY29 LWT29:LWU29 MGP29:MGQ29 MQL29:MQM29 NAH29:NAI29 NKD29:NKE29 NTZ29:NUA29 ODV29:ODW29 ONR29:ONS29 OXN29:OXO29 PHJ29:PHK29 PRF29:PRG29 QBB29:QBC29 QKX29:QKY29 QUT29:QUU29 REP29:REQ29 ROL29:ROM29 RYH29:RYI29 SID29:SIE29 SRZ29:SSA29 TBV29:TBW29 TLR29:TLS29 TVN29:TVO29 UFJ29:UFK29 UPF29:UPG29 UZB29:UZC29 VIX29:VIY29 VST29:VSU29 WCP29:WCQ29 WML29:WMM29 WWH29:WWI29 Z65565:AA65565 JV65565:JW65565 TR65565:TS65565 ADN65565:ADO65565 ANJ65565:ANK65565 AXF65565:AXG65565 BHB65565:BHC65565 BQX65565:BQY65565 CAT65565:CAU65565 CKP65565:CKQ65565 CUL65565:CUM65565 DEH65565:DEI65565 DOD65565:DOE65565 DXZ65565:DYA65565 EHV65565:EHW65565 ERR65565:ERS65565 FBN65565:FBO65565 FLJ65565:FLK65565 FVF65565:FVG65565 GFB65565:GFC65565 GOX65565:GOY65565 GYT65565:GYU65565 HIP65565:HIQ65565 HSL65565:HSM65565 ICH65565:ICI65565 IMD65565:IME65565 IVZ65565:IWA65565 JFV65565:JFW65565 JPR65565:JPS65565 JZN65565:JZO65565 KJJ65565:KJK65565 KTF65565:KTG65565 LDB65565:LDC65565 LMX65565:LMY65565 LWT65565:LWU65565 MGP65565:MGQ65565 MQL65565:MQM65565 NAH65565:NAI65565 NKD65565:NKE65565 NTZ65565:NUA65565 ODV65565:ODW65565 ONR65565:ONS65565 OXN65565:OXO65565 PHJ65565:PHK65565 PRF65565:PRG65565 QBB65565:QBC65565 QKX65565:QKY65565 QUT65565:QUU65565 REP65565:REQ65565 ROL65565:ROM65565 RYH65565:RYI65565 SID65565:SIE65565 SRZ65565:SSA65565 TBV65565:TBW65565 TLR65565:TLS65565 TVN65565:TVO65565 UFJ65565:UFK65565 UPF65565:UPG65565 UZB65565:UZC65565 VIX65565:VIY65565 VST65565:VSU65565 WCP65565:WCQ65565 WML65565:WMM65565 WWH65565:WWI65565 Z131101:AA131101 JV131101:JW131101 TR131101:TS131101 ADN131101:ADO131101 ANJ131101:ANK131101 AXF131101:AXG131101 BHB131101:BHC131101 BQX131101:BQY131101 CAT131101:CAU131101 CKP131101:CKQ131101 CUL131101:CUM131101 DEH131101:DEI131101 DOD131101:DOE131101 DXZ131101:DYA131101 EHV131101:EHW131101 ERR131101:ERS131101 FBN131101:FBO131101 FLJ131101:FLK131101 FVF131101:FVG131101 GFB131101:GFC131101 GOX131101:GOY131101 GYT131101:GYU131101 HIP131101:HIQ131101 HSL131101:HSM131101 ICH131101:ICI131101 IMD131101:IME131101 IVZ131101:IWA131101 JFV131101:JFW131101 JPR131101:JPS131101 JZN131101:JZO131101 KJJ131101:KJK131101 KTF131101:KTG131101 LDB131101:LDC131101 LMX131101:LMY131101 LWT131101:LWU131101 MGP131101:MGQ131101 MQL131101:MQM131101 NAH131101:NAI131101 NKD131101:NKE131101 NTZ131101:NUA131101 ODV131101:ODW131101 ONR131101:ONS131101 OXN131101:OXO131101 PHJ131101:PHK131101 PRF131101:PRG131101 QBB131101:QBC131101 QKX131101:QKY131101 QUT131101:QUU131101 REP131101:REQ131101 ROL131101:ROM131101 RYH131101:RYI131101 SID131101:SIE131101 SRZ131101:SSA131101 TBV131101:TBW131101 TLR131101:TLS131101 TVN131101:TVO131101 UFJ131101:UFK131101 UPF131101:UPG131101 UZB131101:UZC131101 VIX131101:VIY131101 VST131101:VSU131101 WCP131101:WCQ131101 WML131101:WMM131101 WWH131101:WWI131101 Z196637:AA196637 JV196637:JW196637 TR196637:TS196637 ADN196637:ADO196637 ANJ196637:ANK196637 AXF196637:AXG196637 BHB196637:BHC196637 BQX196637:BQY196637 CAT196637:CAU196637 CKP196637:CKQ196637 CUL196637:CUM196637 DEH196637:DEI196637 DOD196637:DOE196637 DXZ196637:DYA196637 EHV196637:EHW196637 ERR196637:ERS196637 FBN196637:FBO196637 FLJ196637:FLK196637 FVF196637:FVG196637 GFB196637:GFC196637 GOX196637:GOY196637 GYT196637:GYU196637 HIP196637:HIQ196637 HSL196637:HSM196637 ICH196637:ICI196637 IMD196637:IME196637 IVZ196637:IWA196637 JFV196637:JFW196637 JPR196637:JPS196637 JZN196637:JZO196637 KJJ196637:KJK196637 KTF196637:KTG196637 LDB196637:LDC196637 LMX196637:LMY196637 LWT196637:LWU196637 MGP196637:MGQ196637 MQL196637:MQM196637 NAH196637:NAI196637 NKD196637:NKE196637 NTZ196637:NUA196637 ODV196637:ODW196637 ONR196637:ONS196637 OXN196637:OXO196637 PHJ196637:PHK196637 PRF196637:PRG196637 QBB196637:QBC196637 QKX196637:QKY196637 QUT196637:QUU196637 REP196637:REQ196637 ROL196637:ROM196637 RYH196637:RYI196637 SID196637:SIE196637 SRZ196637:SSA196637 TBV196637:TBW196637 TLR196637:TLS196637 TVN196637:TVO196637 UFJ196637:UFK196637 UPF196637:UPG196637 UZB196637:UZC196637 VIX196637:VIY196637 VST196637:VSU196637 WCP196637:WCQ196637 WML196637:WMM196637 WWH196637:WWI196637 Z262173:AA262173 JV262173:JW262173 TR262173:TS262173 ADN262173:ADO262173 ANJ262173:ANK262173 AXF262173:AXG262173 BHB262173:BHC262173 BQX262173:BQY262173 CAT262173:CAU262173 CKP262173:CKQ262173 CUL262173:CUM262173 DEH262173:DEI262173 DOD262173:DOE262173 DXZ262173:DYA262173 EHV262173:EHW262173 ERR262173:ERS262173 FBN262173:FBO262173 FLJ262173:FLK262173 FVF262173:FVG262173 GFB262173:GFC262173 GOX262173:GOY262173 GYT262173:GYU262173 HIP262173:HIQ262173 HSL262173:HSM262173 ICH262173:ICI262173 IMD262173:IME262173 IVZ262173:IWA262173 JFV262173:JFW262173 JPR262173:JPS262173 JZN262173:JZO262173 KJJ262173:KJK262173 KTF262173:KTG262173 LDB262173:LDC262173 LMX262173:LMY262173 LWT262173:LWU262173 MGP262173:MGQ262173 MQL262173:MQM262173 NAH262173:NAI262173 NKD262173:NKE262173 NTZ262173:NUA262173 ODV262173:ODW262173 ONR262173:ONS262173 OXN262173:OXO262173 PHJ262173:PHK262173 PRF262173:PRG262173 QBB262173:QBC262173 QKX262173:QKY262173 QUT262173:QUU262173 REP262173:REQ262173 ROL262173:ROM262173 RYH262173:RYI262173 SID262173:SIE262173 SRZ262173:SSA262173 TBV262173:TBW262173 TLR262173:TLS262173 TVN262173:TVO262173 UFJ262173:UFK262173 UPF262173:UPG262173 UZB262173:UZC262173 VIX262173:VIY262173 VST262173:VSU262173 WCP262173:WCQ262173 WML262173:WMM262173 WWH262173:WWI262173 Z327709:AA327709 JV327709:JW327709 TR327709:TS327709 ADN327709:ADO327709 ANJ327709:ANK327709 AXF327709:AXG327709 BHB327709:BHC327709 BQX327709:BQY327709 CAT327709:CAU327709 CKP327709:CKQ327709 CUL327709:CUM327709 DEH327709:DEI327709 DOD327709:DOE327709 DXZ327709:DYA327709 EHV327709:EHW327709 ERR327709:ERS327709 FBN327709:FBO327709 FLJ327709:FLK327709 FVF327709:FVG327709 GFB327709:GFC327709 GOX327709:GOY327709 GYT327709:GYU327709 HIP327709:HIQ327709 HSL327709:HSM327709 ICH327709:ICI327709 IMD327709:IME327709 IVZ327709:IWA327709 JFV327709:JFW327709 JPR327709:JPS327709 JZN327709:JZO327709 KJJ327709:KJK327709 KTF327709:KTG327709 LDB327709:LDC327709 LMX327709:LMY327709 LWT327709:LWU327709 MGP327709:MGQ327709 MQL327709:MQM327709 NAH327709:NAI327709 NKD327709:NKE327709 NTZ327709:NUA327709 ODV327709:ODW327709 ONR327709:ONS327709 OXN327709:OXO327709 PHJ327709:PHK327709 PRF327709:PRG327709 QBB327709:QBC327709 QKX327709:QKY327709 QUT327709:QUU327709 REP327709:REQ327709 ROL327709:ROM327709 RYH327709:RYI327709 SID327709:SIE327709 SRZ327709:SSA327709 TBV327709:TBW327709 TLR327709:TLS327709 TVN327709:TVO327709 UFJ327709:UFK327709 UPF327709:UPG327709 UZB327709:UZC327709 VIX327709:VIY327709 VST327709:VSU327709 WCP327709:WCQ327709 WML327709:WMM327709 WWH327709:WWI327709 Z393245:AA393245 JV393245:JW393245 TR393245:TS393245 ADN393245:ADO393245 ANJ393245:ANK393245 AXF393245:AXG393245 BHB393245:BHC393245 BQX393245:BQY393245 CAT393245:CAU393245 CKP393245:CKQ393245 CUL393245:CUM393245 DEH393245:DEI393245 DOD393245:DOE393245 DXZ393245:DYA393245 EHV393245:EHW393245 ERR393245:ERS393245 FBN393245:FBO393245 FLJ393245:FLK393245 FVF393245:FVG393245 GFB393245:GFC393245 GOX393245:GOY393245 GYT393245:GYU393245 HIP393245:HIQ393245 HSL393245:HSM393245 ICH393245:ICI393245 IMD393245:IME393245 IVZ393245:IWA393245 JFV393245:JFW393245 JPR393245:JPS393245 JZN393245:JZO393245 KJJ393245:KJK393245 KTF393245:KTG393245 LDB393245:LDC393245 LMX393245:LMY393245 LWT393245:LWU393245 MGP393245:MGQ393245 MQL393245:MQM393245 NAH393245:NAI393245 NKD393245:NKE393245 NTZ393245:NUA393245 ODV393245:ODW393245 ONR393245:ONS393245 OXN393245:OXO393245 PHJ393245:PHK393245 PRF393245:PRG393245 QBB393245:QBC393245 QKX393245:QKY393245 QUT393245:QUU393245 REP393245:REQ393245 ROL393245:ROM393245 RYH393245:RYI393245 SID393245:SIE393245 SRZ393245:SSA393245 TBV393245:TBW393245 TLR393245:TLS393245 TVN393245:TVO393245 UFJ393245:UFK393245 UPF393245:UPG393245 UZB393245:UZC393245 VIX393245:VIY393245 VST393245:VSU393245 WCP393245:WCQ393245 WML393245:WMM393245 WWH393245:WWI393245 Z458781:AA458781 JV458781:JW458781 TR458781:TS458781 ADN458781:ADO458781 ANJ458781:ANK458781 AXF458781:AXG458781 BHB458781:BHC458781 BQX458781:BQY458781 CAT458781:CAU458781 CKP458781:CKQ458781 CUL458781:CUM458781 DEH458781:DEI458781 DOD458781:DOE458781 DXZ458781:DYA458781 EHV458781:EHW458781 ERR458781:ERS458781 FBN458781:FBO458781 FLJ458781:FLK458781 FVF458781:FVG458781 GFB458781:GFC458781 GOX458781:GOY458781 GYT458781:GYU458781 HIP458781:HIQ458781 HSL458781:HSM458781 ICH458781:ICI458781 IMD458781:IME458781 IVZ458781:IWA458781 JFV458781:JFW458781 JPR458781:JPS458781 JZN458781:JZO458781 KJJ458781:KJK458781 KTF458781:KTG458781 LDB458781:LDC458781 LMX458781:LMY458781 LWT458781:LWU458781 MGP458781:MGQ458781 MQL458781:MQM458781 NAH458781:NAI458781 NKD458781:NKE458781 NTZ458781:NUA458781 ODV458781:ODW458781 ONR458781:ONS458781 OXN458781:OXO458781 PHJ458781:PHK458781 PRF458781:PRG458781 QBB458781:QBC458781 QKX458781:QKY458781 QUT458781:QUU458781 REP458781:REQ458781 ROL458781:ROM458781 RYH458781:RYI458781 SID458781:SIE458781 SRZ458781:SSA458781 TBV458781:TBW458781 TLR458781:TLS458781 TVN458781:TVO458781 UFJ458781:UFK458781 UPF458781:UPG458781 UZB458781:UZC458781 VIX458781:VIY458781 VST458781:VSU458781 WCP458781:WCQ458781 WML458781:WMM458781 WWH458781:WWI458781 Z524317:AA524317 JV524317:JW524317 TR524317:TS524317 ADN524317:ADO524317 ANJ524317:ANK524317 AXF524317:AXG524317 BHB524317:BHC524317 BQX524317:BQY524317 CAT524317:CAU524317 CKP524317:CKQ524317 CUL524317:CUM524317 DEH524317:DEI524317 DOD524317:DOE524317 DXZ524317:DYA524317 EHV524317:EHW524317 ERR524317:ERS524317 FBN524317:FBO524317 FLJ524317:FLK524317 FVF524317:FVG524317 GFB524317:GFC524317 GOX524317:GOY524317 GYT524317:GYU524317 HIP524317:HIQ524317 HSL524317:HSM524317 ICH524317:ICI524317 IMD524317:IME524317 IVZ524317:IWA524317 JFV524317:JFW524317 JPR524317:JPS524317 JZN524317:JZO524317 KJJ524317:KJK524317 KTF524317:KTG524317 LDB524317:LDC524317 LMX524317:LMY524317 LWT524317:LWU524317 MGP524317:MGQ524317 MQL524317:MQM524317 NAH524317:NAI524317 NKD524317:NKE524317 NTZ524317:NUA524317 ODV524317:ODW524317 ONR524317:ONS524317 OXN524317:OXO524317 PHJ524317:PHK524317 PRF524317:PRG524317 QBB524317:QBC524317 QKX524317:QKY524317 QUT524317:QUU524317 REP524317:REQ524317 ROL524317:ROM524317 RYH524317:RYI524317 SID524317:SIE524317 SRZ524317:SSA524317 TBV524317:TBW524317 TLR524317:TLS524317 TVN524317:TVO524317 UFJ524317:UFK524317 UPF524317:UPG524317 UZB524317:UZC524317 VIX524317:VIY524317 VST524317:VSU524317 WCP524317:WCQ524317 WML524317:WMM524317 WWH524317:WWI524317 Z589853:AA589853 JV589853:JW589853 TR589853:TS589853 ADN589853:ADO589853 ANJ589853:ANK589853 AXF589853:AXG589853 BHB589853:BHC589853 BQX589853:BQY589853 CAT589853:CAU589853 CKP589853:CKQ589853 CUL589853:CUM589853 DEH589853:DEI589853 DOD589853:DOE589853 DXZ589853:DYA589853 EHV589853:EHW589853 ERR589853:ERS589853 FBN589853:FBO589853 FLJ589853:FLK589853 FVF589853:FVG589853 GFB589853:GFC589853 GOX589853:GOY589853 GYT589853:GYU589853 HIP589853:HIQ589853 HSL589853:HSM589853 ICH589853:ICI589853 IMD589853:IME589853 IVZ589853:IWA589853 JFV589853:JFW589853 JPR589853:JPS589853 JZN589853:JZO589853 KJJ589853:KJK589853 KTF589853:KTG589853 LDB589853:LDC589853 LMX589853:LMY589853 LWT589853:LWU589853 MGP589853:MGQ589853 MQL589853:MQM589853 NAH589853:NAI589853 NKD589853:NKE589853 NTZ589853:NUA589853 ODV589853:ODW589853 ONR589853:ONS589853 OXN589853:OXO589853 PHJ589853:PHK589853 PRF589853:PRG589853 QBB589853:QBC589853 QKX589853:QKY589853 QUT589853:QUU589853 REP589853:REQ589853 ROL589853:ROM589853 RYH589853:RYI589853 SID589853:SIE589853 SRZ589853:SSA589853 TBV589853:TBW589853 TLR589853:TLS589853 TVN589853:TVO589853 UFJ589853:UFK589853 UPF589853:UPG589853 UZB589853:UZC589853 VIX589853:VIY589853 VST589853:VSU589853 WCP589853:WCQ589853 WML589853:WMM589853 WWH589853:WWI589853 Z655389:AA655389 JV655389:JW655389 TR655389:TS655389 ADN655389:ADO655389 ANJ655389:ANK655389 AXF655389:AXG655389 BHB655389:BHC655389 BQX655389:BQY655389 CAT655389:CAU655389 CKP655389:CKQ655389 CUL655389:CUM655389 DEH655389:DEI655389 DOD655389:DOE655389 DXZ655389:DYA655389 EHV655389:EHW655389 ERR655389:ERS655389 FBN655389:FBO655389 FLJ655389:FLK655389 FVF655389:FVG655389 GFB655389:GFC655389 GOX655389:GOY655389 GYT655389:GYU655389 HIP655389:HIQ655389 HSL655389:HSM655389 ICH655389:ICI655389 IMD655389:IME655389 IVZ655389:IWA655389 JFV655389:JFW655389 JPR655389:JPS655389 JZN655389:JZO655389 KJJ655389:KJK655389 KTF655389:KTG655389 LDB655389:LDC655389 LMX655389:LMY655389 LWT655389:LWU655389 MGP655389:MGQ655389 MQL655389:MQM655389 NAH655389:NAI655389 NKD655389:NKE655389 NTZ655389:NUA655389 ODV655389:ODW655389 ONR655389:ONS655389 OXN655389:OXO655389 PHJ655389:PHK655389 PRF655389:PRG655389 QBB655389:QBC655389 QKX655389:QKY655389 QUT655389:QUU655389 REP655389:REQ655389 ROL655389:ROM655389 RYH655389:RYI655389 SID655389:SIE655389 SRZ655389:SSA655389 TBV655389:TBW655389 TLR655389:TLS655389 TVN655389:TVO655389 UFJ655389:UFK655389 UPF655389:UPG655389 UZB655389:UZC655389 VIX655389:VIY655389 VST655389:VSU655389 WCP655389:WCQ655389 WML655389:WMM655389 WWH655389:WWI655389 Z720925:AA720925 JV720925:JW720925 TR720925:TS720925 ADN720925:ADO720925 ANJ720925:ANK720925 AXF720925:AXG720925 BHB720925:BHC720925 BQX720925:BQY720925 CAT720925:CAU720925 CKP720925:CKQ720925 CUL720925:CUM720925 DEH720925:DEI720925 DOD720925:DOE720925 DXZ720925:DYA720925 EHV720925:EHW720925 ERR720925:ERS720925 FBN720925:FBO720925 FLJ720925:FLK720925 FVF720925:FVG720925 GFB720925:GFC720925 GOX720925:GOY720925 GYT720925:GYU720925 HIP720925:HIQ720925 HSL720925:HSM720925 ICH720925:ICI720925 IMD720925:IME720925 IVZ720925:IWA720925 JFV720925:JFW720925 JPR720925:JPS720925 JZN720925:JZO720925 KJJ720925:KJK720925 KTF720925:KTG720925 LDB720925:LDC720925 LMX720925:LMY720925 LWT720925:LWU720925 MGP720925:MGQ720925 MQL720925:MQM720925 NAH720925:NAI720925 NKD720925:NKE720925 NTZ720925:NUA720925 ODV720925:ODW720925 ONR720925:ONS720925 OXN720925:OXO720925 PHJ720925:PHK720925 PRF720925:PRG720925 QBB720925:QBC720925 QKX720925:QKY720925 QUT720925:QUU720925 REP720925:REQ720925 ROL720925:ROM720925 RYH720925:RYI720925 SID720925:SIE720925 SRZ720925:SSA720925 TBV720925:TBW720925 TLR720925:TLS720925 TVN720925:TVO720925 UFJ720925:UFK720925 UPF720925:UPG720925 UZB720925:UZC720925 VIX720925:VIY720925 VST720925:VSU720925 WCP720925:WCQ720925 WML720925:WMM720925 WWH720925:WWI720925 Z786461:AA786461 JV786461:JW786461 TR786461:TS786461 ADN786461:ADO786461 ANJ786461:ANK786461 AXF786461:AXG786461 BHB786461:BHC786461 BQX786461:BQY786461 CAT786461:CAU786461 CKP786461:CKQ786461 CUL786461:CUM786461 DEH786461:DEI786461 DOD786461:DOE786461 DXZ786461:DYA786461 EHV786461:EHW786461 ERR786461:ERS786461 FBN786461:FBO786461 FLJ786461:FLK786461 FVF786461:FVG786461 GFB786461:GFC786461 GOX786461:GOY786461 GYT786461:GYU786461 HIP786461:HIQ786461 HSL786461:HSM786461 ICH786461:ICI786461 IMD786461:IME786461 IVZ786461:IWA786461 JFV786461:JFW786461 JPR786461:JPS786461 JZN786461:JZO786461 KJJ786461:KJK786461 KTF786461:KTG786461 LDB786461:LDC786461 LMX786461:LMY786461 LWT786461:LWU786461 MGP786461:MGQ786461 MQL786461:MQM786461 NAH786461:NAI786461 NKD786461:NKE786461 NTZ786461:NUA786461 ODV786461:ODW786461 ONR786461:ONS786461 OXN786461:OXO786461 PHJ786461:PHK786461 PRF786461:PRG786461 QBB786461:QBC786461 QKX786461:QKY786461 QUT786461:QUU786461 REP786461:REQ786461 ROL786461:ROM786461 RYH786461:RYI786461 SID786461:SIE786461 SRZ786461:SSA786461 TBV786461:TBW786461 TLR786461:TLS786461 TVN786461:TVO786461 UFJ786461:UFK786461 UPF786461:UPG786461 UZB786461:UZC786461 VIX786461:VIY786461 VST786461:VSU786461 WCP786461:WCQ786461 WML786461:WMM786461 WWH786461:WWI786461 Z851997:AA851997 JV851997:JW851997 TR851997:TS851997 ADN851997:ADO851997 ANJ851997:ANK851997 AXF851997:AXG851997 BHB851997:BHC851997 BQX851997:BQY851997 CAT851997:CAU851997 CKP851997:CKQ851997 CUL851997:CUM851997 DEH851997:DEI851997 DOD851997:DOE851997 DXZ851997:DYA851997 EHV851997:EHW851997 ERR851997:ERS851997 FBN851997:FBO851997 FLJ851997:FLK851997 FVF851997:FVG851997 GFB851997:GFC851997 GOX851997:GOY851997 GYT851997:GYU851997 HIP851997:HIQ851997 HSL851997:HSM851997 ICH851997:ICI851997 IMD851997:IME851997 IVZ851997:IWA851997 JFV851997:JFW851997 JPR851997:JPS851997 JZN851997:JZO851997 KJJ851997:KJK851997 KTF851997:KTG851997 LDB851997:LDC851997 LMX851997:LMY851997 LWT851997:LWU851997 MGP851997:MGQ851997 MQL851997:MQM851997 NAH851997:NAI851997 NKD851997:NKE851997 NTZ851997:NUA851997 ODV851997:ODW851997 ONR851997:ONS851997 OXN851997:OXO851997 PHJ851997:PHK851997 PRF851997:PRG851997 QBB851997:QBC851997 QKX851997:QKY851997 QUT851997:QUU851997 REP851997:REQ851997 ROL851997:ROM851997 RYH851997:RYI851997 SID851997:SIE851997 SRZ851997:SSA851997 TBV851997:TBW851997 TLR851997:TLS851997 TVN851997:TVO851997 UFJ851997:UFK851997 UPF851997:UPG851997 UZB851997:UZC851997 VIX851997:VIY851997 VST851997:VSU851997 WCP851997:WCQ851997 WML851997:WMM851997 WWH851997:WWI851997 Z917533:AA917533 JV917533:JW917533 TR917533:TS917533 ADN917533:ADO917533 ANJ917533:ANK917533 AXF917533:AXG917533 BHB917533:BHC917533 BQX917533:BQY917533 CAT917533:CAU917533 CKP917533:CKQ917533 CUL917533:CUM917533 DEH917533:DEI917533 DOD917533:DOE917533 DXZ917533:DYA917533 EHV917533:EHW917533 ERR917533:ERS917533 FBN917533:FBO917533 FLJ917533:FLK917533 FVF917533:FVG917533 GFB917533:GFC917533 GOX917533:GOY917533 GYT917533:GYU917533 HIP917533:HIQ917533 HSL917533:HSM917533 ICH917533:ICI917533 IMD917533:IME917533 IVZ917533:IWA917533 JFV917533:JFW917533 JPR917533:JPS917533 JZN917533:JZO917533 KJJ917533:KJK917533 KTF917533:KTG917533 LDB917533:LDC917533 LMX917533:LMY917533 LWT917533:LWU917533 MGP917533:MGQ917533 MQL917533:MQM917533 NAH917533:NAI917533 NKD917533:NKE917533 NTZ917533:NUA917533 ODV917533:ODW917533 ONR917533:ONS917533 OXN917533:OXO917533 PHJ917533:PHK917533 PRF917533:PRG917533 QBB917533:QBC917533 QKX917533:QKY917533 QUT917533:QUU917533 REP917533:REQ917533 ROL917533:ROM917533 RYH917533:RYI917533 SID917533:SIE917533 SRZ917533:SSA917533 TBV917533:TBW917533 TLR917533:TLS917533 TVN917533:TVO917533 UFJ917533:UFK917533 UPF917533:UPG917533 UZB917533:UZC917533 VIX917533:VIY917533 VST917533:VSU917533 WCP917533:WCQ917533 WML917533:WMM917533 WWH917533:WWI917533 Z983069:AA983069 JV983069:JW983069 TR983069:TS983069 ADN983069:ADO983069 ANJ983069:ANK983069 AXF983069:AXG983069 BHB983069:BHC983069 BQX983069:BQY983069 CAT983069:CAU983069 CKP983069:CKQ983069 CUL983069:CUM983069 DEH983069:DEI983069 DOD983069:DOE983069 DXZ983069:DYA983069 EHV983069:EHW983069 ERR983069:ERS983069 FBN983069:FBO983069 FLJ983069:FLK983069 FVF983069:FVG983069 GFB983069:GFC983069 GOX983069:GOY983069 GYT983069:GYU983069 HIP983069:HIQ983069 HSL983069:HSM983069 ICH983069:ICI983069 IMD983069:IME983069 IVZ983069:IWA983069 JFV983069:JFW983069 JPR983069:JPS983069 JZN983069:JZO983069 KJJ983069:KJK983069 KTF983069:KTG983069 LDB983069:LDC983069 LMX983069:LMY983069 LWT983069:LWU983069 MGP983069:MGQ983069 MQL983069:MQM983069 NAH983069:NAI983069 NKD983069:NKE983069 NTZ983069:NUA983069 ODV983069:ODW983069 ONR983069:ONS983069 OXN983069:OXO983069 PHJ983069:PHK983069 PRF983069:PRG983069 QBB983069:QBC983069 QKX983069:QKY983069 QUT983069:QUU983069 REP983069:REQ983069 ROL983069:ROM983069 RYH983069:RYI983069 SID983069:SIE983069 SRZ983069:SSA983069 TBV983069:TBW983069 TLR983069:TLS983069 TVN983069:TVO983069 UFJ983069:UFK983069 UPF983069:UPG983069 UZB983069:UZC983069 VIX983069:VIY983069 VST983069:VSU983069 WCP983069:WCQ983069 WML983069:WMM983069 WWH983069:WWI983069" xr:uid="{26873B7B-8038-4859-9910-2635BC1FDD91}">
      <formula1>$BA$1:$BA$5</formula1>
    </dataValidation>
    <dataValidation type="list" allowBlank="1" showInputMessage="1" showErrorMessage="1" sqref="E20:F22 JA20:JB22 SW20:SX22 ACS20:ACT22 AMO20:AMP22 AWK20:AWL22 BGG20:BGH22 BQC20:BQD22 BZY20:BZZ22 CJU20:CJV22 CTQ20:CTR22 DDM20:DDN22 DNI20:DNJ22 DXE20:DXF22 EHA20:EHB22 EQW20:EQX22 FAS20:FAT22 FKO20:FKP22 FUK20:FUL22 GEG20:GEH22 GOC20:GOD22 GXY20:GXZ22 HHU20:HHV22 HRQ20:HRR22 IBM20:IBN22 ILI20:ILJ22 IVE20:IVF22 JFA20:JFB22 JOW20:JOX22 JYS20:JYT22 KIO20:KIP22 KSK20:KSL22 LCG20:LCH22 LMC20:LMD22 LVY20:LVZ22 MFU20:MFV22 MPQ20:MPR22 MZM20:MZN22 NJI20:NJJ22 NTE20:NTF22 ODA20:ODB22 OMW20:OMX22 OWS20:OWT22 PGO20:PGP22 PQK20:PQL22 QAG20:QAH22 QKC20:QKD22 QTY20:QTZ22 RDU20:RDV22 RNQ20:RNR22 RXM20:RXN22 SHI20:SHJ22 SRE20:SRF22 TBA20:TBB22 TKW20:TKX22 TUS20:TUT22 UEO20:UEP22 UOK20:UOL22 UYG20:UYH22 VIC20:VID22 VRY20:VRZ22 WBU20:WBV22 WLQ20:WLR22 WVM20:WVN22 E65556:F65558 JA65556:JB65558 SW65556:SX65558 ACS65556:ACT65558 AMO65556:AMP65558 AWK65556:AWL65558 BGG65556:BGH65558 BQC65556:BQD65558 BZY65556:BZZ65558 CJU65556:CJV65558 CTQ65556:CTR65558 DDM65556:DDN65558 DNI65556:DNJ65558 DXE65556:DXF65558 EHA65556:EHB65558 EQW65556:EQX65558 FAS65556:FAT65558 FKO65556:FKP65558 FUK65556:FUL65558 GEG65556:GEH65558 GOC65556:GOD65558 GXY65556:GXZ65558 HHU65556:HHV65558 HRQ65556:HRR65558 IBM65556:IBN65558 ILI65556:ILJ65558 IVE65556:IVF65558 JFA65556:JFB65558 JOW65556:JOX65558 JYS65556:JYT65558 KIO65556:KIP65558 KSK65556:KSL65558 LCG65556:LCH65558 LMC65556:LMD65558 LVY65556:LVZ65558 MFU65556:MFV65558 MPQ65556:MPR65558 MZM65556:MZN65558 NJI65556:NJJ65558 NTE65556:NTF65558 ODA65556:ODB65558 OMW65556:OMX65558 OWS65556:OWT65558 PGO65556:PGP65558 PQK65556:PQL65558 QAG65556:QAH65558 QKC65556:QKD65558 QTY65556:QTZ65558 RDU65556:RDV65558 RNQ65556:RNR65558 RXM65556:RXN65558 SHI65556:SHJ65558 SRE65556:SRF65558 TBA65556:TBB65558 TKW65556:TKX65558 TUS65556:TUT65558 UEO65556:UEP65558 UOK65556:UOL65558 UYG65556:UYH65558 VIC65556:VID65558 VRY65556:VRZ65558 WBU65556:WBV65558 WLQ65556:WLR65558 WVM65556:WVN65558 E131092:F131094 JA131092:JB131094 SW131092:SX131094 ACS131092:ACT131094 AMO131092:AMP131094 AWK131092:AWL131094 BGG131092:BGH131094 BQC131092:BQD131094 BZY131092:BZZ131094 CJU131092:CJV131094 CTQ131092:CTR131094 DDM131092:DDN131094 DNI131092:DNJ131094 DXE131092:DXF131094 EHA131092:EHB131094 EQW131092:EQX131094 FAS131092:FAT131094 FKO131092:FKP131094 FUK131092:FUL131094 GEG131092:GEH131094 GOC131092:GOD131094 GXY131092:GXZ131094 HHU131092:HHV131094 HRQ131092:HRR131094 IBM131092:IBN131094 ILI131092:ILJ131094 IVE131092:IVF131094 JFA131092:JFB131094 JOW131092:JOX131094 JYS131092:JYT131094 KIO131092:KIP131094 KSK131092:KSL131094 LCG131092:LCH131094 LMC131092:LMD131094 LVY131092:LVZ131094 MFU131092:MFV131094 MPQ131092:MPR131094 MZM131092:MZN131094 NJI131092:NJJ131094 NTE131092:NTF131094 ODA131092:ODB131094 OMW131092:OMX131094 OWS131092:OWT131094 PGO131092:PGP131094 PQK131092:PQL131094 QAG131092:QAH131094 QKC131092:QKD131094 QTY131092:QTZ131094 RDU131092:RDV131094 RNQ131092:RNR131094 RXM131092:RXN131094 SHI131092:SHJ131094 SRE131092:SRF131094 TBA131092:TBB131094 TKW131092:TKX131094 TUS131092:TUT131094 UEO131092:UEP131094 UOK131092:UOL131094 UYG131092:UYH131094 VIC131092:VID131094 VRY131092:VRZ131094 WBU131092:WBV131094 WLQ131092:WLR131094 WVM131092:WVN131094 E196628:F196630 JA196628:JB196630 SW196628:SX196630 ACS196628:ACT196630 AMO196628:AMP196630 AWK196628:AWL196630 BGG196628:BGH196630 BQC196628:BQD196630 BZY196628:BZZ196630 CJU196628:CJV196630 CTQ196628:CTR196630 DDM196628:DDN196630 DNI196628:DNJ196630 DXE196628:DXF196630 EHA196628:EHB196630 EQW196628:EQX196630 FAS196628:FAT196630 FKO196628:FKP196630 FUK196628:FUL196630 GEG196628:GEH196630 GOC196628:GOD196630 GXY196628:GXZ196630 HHU196628:HHV196630 HRQ196628:HRR196630 IBM196628:IBN196630 ILI196628:ILJ196630 IVE196628:IVF196630 JFA196628:JFB196630 JOW196628:JOX196630 JYS196628:JYT196630 KIO196628:KIP196630 KSK196628:KSL196630 LCG196628:LCH196630 LMC196628:LMD196630 LVY196628:LVZ196630 MFU196628:MFV196630 MPQ196628:MPR196630 MZM196628:MZN196630 NJI196628:NJJ196630 NTE196628:NTF196630 ODA196628:ODB196630 OMW196628:OMX196630 OWS196628:OWT196630 PGO196628:PGP196630 PQK196628:PQL196630 QAG196628:QAH196630 QKC196628:QKD196630 QTY196628:QTZ196630 RDU196628:RDV196630 RNQ196628:RNR196630 RXM196628:RXN196630 SHI196628:SHJ196630 SRE196628:SRF196630 TBA196628:TBB196630 TKW196628:TKX196630 TUS196628:TUT196630 UEO196628:UEP196630 UOK196628:UOL196630 UYG196628:UYH196630 VIC196628:VID196630 VRY196628:VRZ196630 WBU196628:WBV196630 WLQ196628:WLR196630 WVM196628:WVN196630 E262164:F262166 JA262164:JB262166 SW262164:SX262166 ACS262164:ACT262166 AMO262164:AMP262166 AWK262164:AWL262166 BGG262164:BGH262166 BQC262164:BQD262166 BZY262164:BZZ262166 CJU262164:CJV262166 CTQ262164:CTR262166 DDM262164:DDN262166 DNI262164:DNJ262166 DXE262164:DXF262166 EHA262164:EHB262166 EQW262164:EQX262166 FAS262164:FAT262166 FKO262164:FKP262166 FUK262164:FUL262166 GEG262164:GEH262166 GOC262164:GOD262166 GXY262164:GXZ262166 HHU262164:HHV262166 HRQ262164:HRR262166 IBM262164:IBN262166 ILI262164:ILJ262166 IVE262164:IVF262166 JFA262164:JFB262166 JOW262164:JOX262166 JYS262164:JYT262166 KIO262164:KIP262166 KSK262164:KSL262166 LCG262164:LCH262166 LMC262164:LMD262166 LVY262164:LVZ262166 MFU262164:MFV262166 MPQ262164:MPR262166 MZM262164:MZN262166 NJI262164:NJJ262166 NTE262164:NTF262166 ODA262164:ODB262166 OMW262164:OMX262166 OWS262164:OWT262166 PGO262164:PGP262166 PQK262164:PQL262166 QAG262164:QAH262166 QKC262164:QKD262166 QTY262164:QTZ262166 RDU262164:RDV262166 RNQ262164:RNR262166 RXM262164:RXN262166 SHI262164:SHJ262166 SRE262164:SRF262166 TBA262164:TBB262166 TKW262164:TKX262166 TUS262164:TUT262166 UEO262164:UEP262166 UOK262164:UOL262166 UYG262164:UYH262166 VIC262164:VID262166 VRY262164:VRZ262166 WBU262164:WBV262166 WLQ262164:WLR262166 WVM262164:WVN262166 E327700:F327702 JA327700:JB327702 SW327700:SX327702 ACS327700:ACT327702 AMO327700:AMP327702 AWK327700:AWL327702 BGG327700:BGH327702 BQC327700:BQD327702 BZY327700:BZZ327702 CJU327700:CJV327702 CTQ327700:CTR327702 DDM327700:DDN327702 DNI327700:DNJ327702 DXE327700:DXF327702 EHA327700:EHB327702 EQW327700:EQX327702 FAS327700:FAT327702 FKO327700:FKP327702 FUK327700:FUL327702 GEG327700:GEH327702 GOC327700:GOD327702 GXY327700:GXZ327702 HHU327700:HHV327702 HRQ327700:HRR327702 IBM327700:IBN327702 ILI327700:ILJ327702 IVE327700:IVF327702 JFA327700:JFB327702 JOW327700:JOX327702 JYS327700:JYT327702 KIO327700:KIP327702 KSK327700:KSL327702 LCG327700:LCH327702 LMC327700:LMD327702 LVY327700:LVZ327702 MFU327700:MFV327702 MPQ327700:MPR327702 MZM327700:MZN327702 NJI327700:NJJ327702 NTE327700:NTF327702 ODA327700:ODB327702 OMW327700:OMX327702 OWS327700:OWT327702 PGO327700:PGP327702 PQK327700:PQL327702 QAG327700:QAH327702 QKC327700:QKD327702 QTY327700:QTZ327702 RDU327700:RDV327702 RNQ327700:RNR327702 RXM327700:RXN327702 SHI327700:SHJ327702 SRE327700:SRF327702 TBA327700:TBB327702 TKW327700:TKX327702 TUS327700:TUT327702 UEO327700:UEP327702 UOK327700:UOL327702 UYG327700:UYH327702 VIC327700:VID327702 VRY327700:VRZ327702 WBU327700:WBV327702 WLQ327700:WLR327702 WVM327700:WVN327702 E393236:F393238 JA393236:JB393238 SW393236:SX393238 ACS393236:ACT393238 AMO393236:AMP393238 AWK393236:AWL393238 BGG393236:BGH393238 BQC393236:BQD393238 BZY393236:BZZ393238 CJU393236:CJV393238 CTQ393236:CTR393238 DDM393236:DDN393238 DNI393236:DNJ393238 DXE393236:DXF393238 EHA393236:EHB393238 EQW393236:EQX393238 FAS393236:FAT393238 FKO393236:FKP393238 FUK393236:FUL393238 GEG393236:GEH393238 GOC393236:GOD393238 GXY393236:GXZ393238 HHU393236:HHV393238 HRQ393236:HRR393238 IBM393236:IBN393238 ILI393236:ILJ393238 IVE393236:IVF393238 JFA393236:JFB393238 JOW393236:JOX393238 JYS393236:JYT393238 KIO393236:KIP393238 KSK393236:KSL393238 LCG393236:LCH393238 LMC393236:LMD393238 LVY393236:LVZ393238 MFU393236:MFV393238 MPQ393236:MPR393238 MZM393236:MZN393238 NJI393236:NJJ393238 NTE393236:NTF393238 ODA393236:ODB393238 OMW393236:OMX393238 OWS393236:OWT393238 PGO393236:PGP393238 PQK393236:PQL393238 QAG393236:QAH393238 QKC393236:QKD393238 QTY393236:QTZ393238 RDU393236:RDV393238 RNQ393236:RNR393238 RXM393236:RXN393238 SHI393236:SHJ393238 SRE393236:SRF393238 TBA393236:TBB393238 TKW393236:TKX393238 TUS393236:TUT393238 UEO393236:UEP393238 UOK393236:UOL393238 UYG393236:UYH393238 VIC393236:VID393238 VRY393236:VRZ393238 WBU393236:WBV393238 WLQ393236:WLR393238 WVM393236:WVN393238 E458772:F458774 JA458772:JB458774 SW458772:SX458774 ACS458772:ACT458774 AMO458772:AMP458774 AWK458772:AWL458774 BGG458772:BGH458774 BQC458772:BQD458774 BZY458772:BZZ458774 CJU458772:CJV458774 CTQ458772:CTR458774 DDM458772:DDN458774 DNI458772:DNJ458774 DXE458772:DXF458774 EHA458772:EHB458774 EQW458772:EQX458774 FAS458772:FAT458774 FKO458772:FKP458774 FUK458772:FUL458774 GEG458772:GEH458774 GOC458772:GOD458774 GXY458772:GXZ458774 HHU458772:HHV458774 HRQ458772:HRR458774 IBM458772:IBN458774 ILI458772:ILJ458774 IVE458772:IVF458774 JFA458772:JFB458774 JOW458772:JOX458774 JYS458772:JYT458774 KIO458772:KIP458774 KSK458772:KSL458774 LCG458772:LCH458774 LMC458772:LMD458774 LVY458772:LVZ458774 MFU458772:MFV458774 MPQ458772:MPR458774 MZM458772:MZN458774 NJI458772:NJJ458774 NTE458772:NTF458774 ODA458772:ODB458774 OMW458772:OMX458774 OWS458772:OWT458774 PGO458772:PGP458774 PQK458772:PQL458774 QAG458772:QAH458774 QKC458772:QKD458774 QTY458772:QTZ458774 RDU458772:RDV458774 RNQ458772:RNR458774 RXM458772:RXN458774 SHI458772:SHJ458774 SRE458772:SRF458774 TBA458772:TBB458774 TKW458772:TKX458774 TUS458772:TUT458774 UEO458772:UEP458774 UOK458772:UOL458774 UYG458772:UYH458774 VIC458772:VID458774 VRY458772:VRZ458774 WBU458772:WBV458774 WLQ458772:WLR458774 WVM458772:WVN458774 E524308:F524310 JA524308:JB524310 SW524308:SX524310 ACS524308:ACT524310 AMO524308:AMP524310 AWK524308:AWL524310 BGG524308:BGH524310 BQC524308:BQD524310 BZY524308:BZZ524310 CJU524308:CJV524310 CTQ524308:CTR524310 DDM524308:DDN524310 DNI524308:DNJ524310 DXE524308:DXF524310 EHA524308:EHB524310 EQW524308:EQX524310 FAS524308:FAT524310 FKO524308:FKP524310 FUK524308:FUL524310 GEG524308:GEH524310 GOC524308:GOD524310 GXY524308:GXZ524310 HHU524308:HHV524310 HRQ524308:HRR524310 IBM524308:IBN524310 ILI524308:ILJ524310 IVE524308:IVF524310 JFA524308:JFB524310 JOW524308:JOX524310 JYS524308:JYT524310 KIO524308:KIP524310 KSK524308:KSL524310 LCG524308:LCH524310 LMC524308:LMD524310 LVY524308:LVZ524310 MFU524308:MFV524310 MPQ524308:MPR524310 MZM524308:MZN524310 NJI524308:NJJ524310 NTE524308:NTF524310 ODA524308:ODB524310 OMW524308:OMX524310 OWS524308:OWT524310 PGO524308:PGP524310 PQK524308:PQL524310 QAG524308:QAH524310 QKC524308:QKD524310 QTY524308:QTZ524310 RDU524308:RDV524310 RNQ524308:RNR524310 RXM524308:RXN524310 SHI524308:SHJ524310 SRE524308:SRF524310 TBA524308:TBB524310 TKW524308:TKX524310 TUS524308:TUT524310 UEO524308:UEP524310 UOK524308:UOL524310 UYG524308:UYH524310 VIC524308:VID524310 VRY524308:VRZ524310 WBU524308:WBV524310 WLQ524308:WLR524310 WVM524308:WVN524310 E589844:F589846 JA589844:JB589846 SW589844:SX589846 ACS589844:ACT589846 AMO589844:AMP589846 AWK589844:AWL589846 BGG589844:BGH589846 BQC589844:BQD589846 BZY589844:BZZ589846 CJU589844:CJV589846 CTQ589844:CTR589846 DDM589844:DDN589846 DNI589844:DNJ589846 DXE589844:DXF589846 EHA589844:EHB589846 EQW589844:EQX589846 FAS589844:FAT589846 FKO589844:FKP589846 FUK589844:FUL589846 GEG589844:GEH589846 GOC589844:GOD589846 GXY589844:GXZ589846 HHU589844:HHV589846 HRQ589844:HRR589846 IBM589844:IBN589846 ILI589844:ILJ589846 IVE589844:IVF589846 JFA589844:JFB589846 JOW589844:JOX589846 JYS589844:JYT589846 KIO589844:KIP589846 KSK589844:KSL589846 LCG589844:LCH589846 LMC589844:LMD589846 LVY589844:LVZ589846 MFU589844:MFV589846 MPQ589844:MPR589846 MZM589844:MZN589846 NJI589844:NJJ589846 NTE589844:NTF589846 ODA589844:ODB589846 OMW589844:OMX589846 OWS589844:OWT589846 PGO589844:PGP589846 PQK589844:PQL589846 QAG589844:QAH589846 QKC589844:QKD589846 QTY589844:QTZ589846 RDU589844:RDV589846 RNQ589844:RNR589846 RXM589844:RXN589846 SHI589844:SHJ589846 SRE589844:SRF589846 TBA589844:TBB589846 TKW589844:TKX589846 TUS589844:TUT589846 UEO589844:UEP589846 UOK589844:UOL589846 UYG589844:UYH589846 VIC589844:VID589846 VRY589844:VRZ589846 WBU589844:WBV589846 WLQ589844:WLR589846 WVM589844:WVN589846 E655380:F655382 JA655380:JB655382 SW655380:SX655382 ACS655380:ACT655382 AMO655380:AMP655382 AWK655380:AWL655382 BGG655380:BGH655382 BQC655380:BQD655382 BZY655380:BZZ655382 CJU655380:CJV655382 CTQ655380:CTR655382 DDM655380:DDN655382 DNI655380:DNJ655382 DXE655380:DXF655382 EHA655380:EHB655382 EQW655380:EQX655382 FAS655380:FAT655382 FKO655380:FKP655382 FUK655380:FUL655382 GEG655380:GEH655382 GOC655380:GOD655382 GXY655380:GXZ655382 HHU655380:HHV655382 HRQ655380:HRR655382 IBM655380:IBN655382 ILI655380:ILJ655382 IVE655380:IVF655382 JFA655380:JFB655382 JOW655380:JOX655382 JYS655380:JYT655382 KIO655380:KIP655382 KSK655380:KSL655382 LCG655380:LCH655382 LMC655380:LMD655382 LVY655380:LVZ655382 MFU655380:MFV655382 MPQ655380:MPR655382 MZM655380:MZN655382 NJI655380:NJJ655382 NTE655380:NTF655382 ODA655380:ODB655382 OMW655380:OMX655382 OWS655380:OWT655382 PGO655380:PGP655382 PQK655380:PQL655382 QAG655380:QAH655382 QKC655380:QKD655382 QTY655380:QTZ655382 RDU655380:RDV655382 RNQ655380:RNR655382 RXM655380:RXN655382 SHI655380:SHJ655382 SRE655380:SRF655382 TBA655380:TBB655382 TKW655380:TKX655382 TUS655380:TUT655382 UEO655380:UEP655382 UOK655380:UOL655382 UYG655380:UYH655382 VIC655380:VID655382 VRY655380:VRZ655382 WBU655380:WBV655382 WLQ655380:WLR655382 WVM655380:WVN655382 E720916:F720918 JA720916:JB720918 SW720916:SX720918 ACS720916:ACT720918 AMO720916:AMP720918 AWK720916:AWL720918 BGG720916:BGH720918 BQC720916:BQD720918 BZY720916:BZZ720918 CJU720916:CJV720918 CTQ720916:CTR720918 DDM720916:DDN720918 DNI720916:DNJ720918 DXE720916:DXF720918 EHA720916:EHB720918 EQW720916:EQX720918 FAS720916:FAT720918 FKO720916:FKP720918 FUK720916:FUL720918 GEG720916:GEH720918 GOC720916:GOD720918 GXY720916:GXZ720918 HHU720916:HHV720918 HRQ720916:HRR720918 IBM720916:IBN720918 ILI720916:ILJ720918 IVE720916:IVF720918 JFA720916:JFB720918 JOW720916:JOX720918 JYS720916:JYT720918 KIO720916:KIP720918 KSK720916:KSL720918 LCG720916:LCH720918 LMC720916:LMD720918 LVY720916:LVZ720918 MFU720916:MFV720918 MPQ720916:MPR720918 MZM720916:MZN720918 NJI720916:NJJ720918 NTE720916:NTF720918 ODA720916:ODB720918 OMW720916:OMX720918 OWS720916:OWT720918 PGO720916:PGP720918 PQK720916:PQL720918 QAG720916:QAH720918 QKC720916:QKD720918 QTY720916:QTZ720918 RDU720916:RDV720918 RNQ720916:RNR720918 RXM720916:RXN720918 SHI720916:SHJ720918 SRE720916:SRF720918 TBA720916:TBB720918 TKW720916:TKX720918 TUS720916:TUT720918 UEO720916:UEP720918 UOK720916:UOL720918 UYG720916:UYH720918 VIC720916:VID720918 VRY720916:VRZ720918 WBU720916:WBV720918 WLQ720916:WLR720918 WVM720916:WVN720918 E786452:F786454 JA786452:JB786454 SW786452:SX786454 ACS786452:ACT786454 AMO786452:AMP786454 AWK786452:AWL786454 BGG786452:BGH786454 BQC786452:BQD786454 BZY786452:BZZ786454 CJU786452:CJV786454 CTQ786452:CTR786454 DDM786452:DDN786454 DNI786452:DNJ786454 DXE786452:DXF786454 EHA786452:EHB786454 EQW786452:EQX786454 FAS786452:FAT786454 FKO786452:FKP786454 FUK786452:FUL786454 GEG786452:GEH786454 GOC786452:GOD786454 GXY786452:GXZ786454 HHU786452:HHV786454 HRQ786452:HRR786454 IBM786452:IBN786454 ILI786452:ILJ786454 IVE786452:IVF786454 JFA786452:JFB786454 JOW786452:JOX786454 JYS786452:JYT786454 KIO786452:KIP786454 KSK786452:KSL786454 LCG786452:LCH786454 LMC786452:LMD786454 LVY786452:LVZ786454 MFU786452:MFV786454 MPQ786452:MPR786454 MZM786452:MZN786454 NJI786452:NJJ786454 NTE786452:NTF786454 ODA786452:ODB786454 OMW786452:OMX786454 OWS786452:OWT786454 PGO786452:PGP786454 PQK786452:PQL786454 QAG786452:QAH786454 QKC786452:QKD786454 QTY786452:QTZ786454 RDU786452:RDV786454 RNQ786452:RNR786454 RXM786452:RXN786454 SHI786452:SHJ786454 SRE786452:SRF786454 TBA786452:TBB786454 TKW786452:TKX786454 TUS786452:TUT786454 UEO786452:UEP786454 UOK786452:UOL786454 UYG786452:UYH786454 VIC786452:VID786454 VRY786452:VRZ786454 WBU786452:WBV786454 WLQ786452:WLR786454 WVM786452:WVN786454 E851988:F851990 JA851988:JB851990 SW851988:SX851990 ACS851988:ACT851990 AMO851988:AMP851990 AWK851988:AWL851990 BGG851988:BGH851990 BQC851988:BQD851990 BZY851988:BZZ851990 CJU851988:CJV851990 CTQ851988:CTR851990 DDM851988:DDN851990 DNI851988:DNJ851990 DXE851988:DXF851990 EHA851988:EHB851990 EQW851988:EQX851990 FAS851988:FAT851990 FKO851988:FKP851990 FUK851988:FUL851990 GEG851988:GEH851990 GOC851988:GOD851990 GXY851988:GXZ851990 HHU851988:HHV851990 HRQ851988:HRR851990 IBM851988:IBN851990 ILI851988:ILJ851990 IVE851988:IVF851990 JFA851988:JFB851990 JOW851988:JOX851990 JYS851988:JYT851990 KIO851988:KIP851990 KSK851988:KSL851990 LCG851988:LCH851990 LMC851988:LMD851990 LVY851988:LVZ851990 MFU851988:MFV851990 MPQ851988:MPR851990 MZM851988:MZN851990 NJI851988:NJJ851990 NTE851988:NTF851990 ODA851988:ODB851990 OMW851988:OMX851990 OWS851988:OWT851990 PGO851988:PGP851990 PQK851988:PQL851990 QAG851988:QAH851990 QKC851988:QKD851990 QTY851988:QTZ851990 RDU851988:RDV851990 RNQ851988:RNR851990 RXM851988:RXN851990 SHI851988:SHJ851990 SRE851988:SRF851990 TBA851988:TBB851990 TKW851988:TKX851990 TUS851988:TUT851990 UEO851988:UEP851990 UOK851988:UOL851990 UYG851988:UYH851990 VIC851988:VID851990 VRY851988:VRZ851990 WBU851988:WBV851990 WLQ851988:WLR851990 WVM851988:WVN851990 E917524:F917526 JA917524:JB917526 SW917524:SX917526 ACS917524:ACT917526 AMO917524:AMP917526 AWK917524:AWL917526 BGG917524:BGH917526 BQC917524:BQD917526 BZY917524:BZZ917526 CJU917524:CJV917526 CTQ917524:CTR917526 DDM917524:DDN917526 DNI917524:DNJ917526 DXE917524:DXF917526 EHA917524:EHB917526 EQW917524:EQX917526 FAS917524:FAT917526 FKO917524:FKP917526 FUK917524:FUL917526 GEG917524:GEH917526 GOC917524:GOD917526 GXY917524:GXZ917526 HHU917524:HHV917526 HRQ917524:HRR917526 IBM917524:IBN917526 ILI917524:ILJ917526 IVE917524:IVF917526 JFA917524:JFB917526 JOW917524:JOX917526 JYS917524:JYT917526 KIO917524:KIP917526 KSK917524:KSL917526 LCG917524:LCH917526 LMC917524:LMD917526 LVY917524:LVZ917526 MFU917524:MFV917526 MPQ917524:MPR917526 MZM917524:MZN917526 NJI917524:NJJ917526 NTE917524:NTF917526 ODA917524:ODB917526 OMW917524:OMX917526 OWS917524:OWT917526 PGO917524:PGP917526 PQK917524:PQL917526 QAG917524:QAH917526 QKC917524:QKD917526 QTY917524:QTZ917526 RDU917524:RDV917526 RNQ917524:RNR917526 RXM917524:RXN917526 SHI917524:SHJ917526 SRE917524:SRF917526 TBA917524:TBB917526 TKW917524:TKX917526 TUS917524:TUT917526 UEO917524:UEP917526 UOK917524:UOL917526 UYG917524:UYH917526 VIC917524:VID917526 VRY917524:VRZ917526 WBU917524:WBV917526 WLQ917524:WLR917526 WVM917524:WVN917526 E983060:F983062 JA983060:JB983062 SW983060:SX983062 ACS983060:ACT983062 AMO983060:AMP983062 AWK983060:AWL983062 BGG983060:BGH983062 BQC983060:BQD983062 BZY983060:BZZ983062 CJU983060:CJV983062 CTQ983060:CTR983062 DDM983060:DDN983062 DNI983060:DNJ983062 DXE983060:DXF983062 EHA983060:EHB983062 EQW983060:EQX983062 FAS983060:FAT983062 FKO983060:FKP983062 FUK983060:FUL983062 GEG983060:GEH983062 GOC983060:GOD983062 GXY983060:GXZ983062 HHU983060:HHV983062 HRQ983060:HRR983062 IBM983060:IBN983062 ILI983060:ILJ983062 IVE983060:IVF983062 JFA983060:JFB983062 JOW983060:JOX983062 JYS983060:JYT983062 KIO983060:KIP983062 KSK983060:KSL983062 LCG983060:LCH983062 LMC983060:LMD983062 LVY983060:LVZ983062 MFU983060:MFV983062 MPQ983060:MPR983062 MZM983060:MZN983062 NJI983060:NJJ983062 NTE983060:NTF983062 ODA983060:ODB983062 OMW983060:OMX983062 OWS983060:OWT983062 PGO983060:PGP983062 PQK983060:PQL983062 QAG983060:QAH983062 QKC983060:QKD983062 QTY983060:QTZ983062 RDU983060:RDV983062 RNQ983060:RNR983062 RXM983060:RXN983062 SHI983060:SHJ983062 SRE983060:SRF983062 TBA983060:TBB983062 TKW983060:TKX983062 TUS983060:TUT983062 UEO983060:UEP983062 UOK983060:UOL983062 UYG983060:UYH983062 VIC983060:VID983062 VRY983060:VRZ983062 WBU983060:WBV983062 WLQ983060:WLR983062 WVM983060:WVN983062" xr:uid="{4186711A-4B9E-429E-9D27-AEA7BA0917DF}">
      <formula1>"有,無"</formula1>
    </dataValidation>
  </dataValidations>
  <pageMargins left="1" right="1" top="1" bottom="1" header="0.5" footer="0.5"/>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Check Box 1">
              <controlPr defaultSize="0" autoFill="0" autoLine="0" autoPict="0">
                <anchor moveWithCells="1">
                  <from>
                    <xdr:col>9</xdr:col>
                    <xdr:colOff>38100</xdr:colOff>
                    <xdr:row>35</xdr:row>
                    <xdr:rowOff>19050</xdr:rowOff>
                  </from>
                  <to>
                    <xdr:col>13</xdr:col>
                    <xdr:colOff>57150</xdr:colOff>
                    <xdr:row>35</xdr:row>
                    <xdr:rowOff>219075</xdr:rowOff>
                  </to>
                </anchor>
              </controlPr>
            </control>
          </mc:Choice>
        </mc:AlternateContent>
        <mc:AlternateContent xmlns:mc="http://schemas.openxmlformats.org/markup-compatibility/2006">
          <mc:Choice Requires="x14">
            <control shapeId="88066" r:id="rId5" name="Check Box 2">
              <controlPr defaultSize="0" autoFill="0" autoLine="0" autoPict="0">
                <anchor moveWithCells="1">
                  <from>
                    <xdr:col>12</xdr:col>
                    <xdr:colOff>85725</xdr:colOff>
                    <xdr:row>35</xdr:row>
                    <xdr:rowOff>19050</xdr:rowOff>
                  </from>
                  <to>
                    <xdr:col>16</xdr:col>
                    <xdr:colOff>104775</xdr:colOff>
                    <xdr:row>35</xdr:row>
                    <xdr:rowOff>219075</xdr:rowOff>
                  </to>
                </anchor>
              </controlPr>
            </control>
          </mc:Choice>
        </mc:AlternateContent>
        <mc:AlternateContent xmlns:mc="http://schemas.openxmlformats.org/markup-compatibility/2006">
          <mc:Choice Requires="x14">
            <control shapeId="88067" r:id="rId6" name="Check Box 3">
              <controlPr defaultSize="0" autoFill="0" autoLine="0" autoPict="0">
                <anchor moveWithCells="1">
                  <from>
                    <xdr:col>15</xdr:col>
                    <xdr:colOff>152400</xdr:colOff>
                    <xdr:row>35</xdr:row>
                    <xdr:rowOff>19050</xdr:rowOff>
                  </from>
                  <to>
                    <xdr:col>20</xdr:col>
                    <xdr:colOff>9525</xdr:colOff>
                    <xdr:row>35</xdr:row>
                    <xdr:rowOff>219075</xdr:rowOff>
                  </to>
                </anchor>
              </controlPr>
            </control>
          </mc:Choice>
        </mc:AlternateContent>
        <mc:AlternateContent xmlns:mc="http://schemas.openxmlformats.org/markup-compatibility/2006">
          <mc:Choice Requires="x14">
            <control shapeId="88068" r:id="rId7" name="Check Box 4">
              <controlPr defaultSize="0" autoFill="0" autoLine="0" autoPict="0">
                <anchor moveWithCells="1">
                  <from>
                    <xdr:col>20</xdr:col>
                    <xdr:colOff>0</xdr:colOff>
                    <xdr:row>35</xdr:row>
                    <xdr:rowOff>19050</xdr:rowOff>
                  </from>
                  <to>
                    <xdr:col>24</xdr:col>
                    <xdr:colOff>19050</xdr:colOff>
                    <xdr:row>35</xdr:row>
                    <xdr:rowOff>219075</xdr:rowOff>
                  </to>
                </anchor>
              </controlPr>
            </control>
          </mc:Choice>
        </mc:AlternateContent>
        <mc:AlternateContent xmlns:mc="http://schemas.openxmlformats.org/markup-compatibility/2006">
          <mc:Choice Requires="x14">
            <control shapeId="88069" r:id="rId8" name="Check Box 5">
              <controlPr defaultSize="0" autoFill="0" autoLine="0" autoPict="0">
                <anchor moveWithCells="1">
                  <from>
                    <xdr:col>23</xdr:col>
                    <xdr:colOff>0</xdr:colOff>
                    <xdr:row>35</xdr:row>
                    <xdr:rowOff>19050</xdr:rowOff>
                  </from>
                  <to>
                    <xdr:col>27</xdr:col>
                    <xdr:colOff>19050</xdr:colOff>
                    <xdr:row>35</xdr:row>
                    <xdr:rowOff>219075</xdr:rowOff>
                  </to>
                </anchor>
              </controlPr>
            </control>
          </mc:Choice>
        </mc:AlternateContent>
        <mc:AlternateContent xmlns:mc="http://schemas.openxmlformats.org/markup-compatibility/2006">
          <mc:Choice Requires="x14">
            <control shapeId="88070" r:id="rId9" name="Check Box 6">
              <controlPr defaultSize="0" autoFill="0" autoLine="0" autoPict="0">
                <anchor moveWithCells="1">
                  <from>
                    <xdr:col>27</xdr:col>
                    <xdr:colOff>38100</xdr:colOff>
                    <xdr:row>35</xdr:row>
                    <xdr:rowOff>19050</xdr:rowOff>
                  </from>
                  <to>
                    <xdr:col>31</xdr:col>
                    <xdr:colOff>57150</xdr:colOff>
                    <xdr:row>35</xdr:row>
                    <xdr:rowOff>219075</xdr:rowOff>
                  </to>
                </anchor>
              </controlPr>
            </control>
          </mc:Choice>
        </mc:AlternateContent>
        <mc:AlternateContent xmlns:mc="http://schemas.openxmlformats.org/markup-compatibility/2006">
          <mc:Choice Requires="x14">
            <control shapeId="88071" r:id="rId10" name="Check Box 7">
              <controlPr defaultSize="0" autoFill="0" autoLine="0" autoPict="0">
                <anchor moveWithCells="1">
                  <from>
                    <xdr:col>30</xdr:col>
                    <xdr:colOff>142875</xdr:colOff>
                    <xdr:row>35</xdr:row>
                    <xdr:rowOff>28575</xdr:rowOff>
                  </from>
                  <to>
                    <xdr:col>35</xdr:col>
                    <xdr:colOff>0</xdr:colOff>
                    <xdr:row>35</xdr:row>
                    <xdr:rowOff>228600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01A9C-5045-4BEF-8C85-09D125FEDC58}">
  <dimension ref="A1:I56"/>
  <sheetViews>
    <sheetView topLeftCell="A31" zoomScaleNormal="100" zoomScaleSheetLayoutView="100" workbookViewId="0"/>
  </sheetViews>
  <sheetFormatPr defaultRowHeight="13.5" x14ac:dyDescent="0.15"/>
  <cols>
    <col min="1" max="16384" width="9" style="196"/>
  </cols>
  <sheetData>
    <row r="1" spans="1:9" x14ac:dyDescent="0.15">
      <c r="A1" s="229"/>
      <c r="B1" s="238"/>
      <c r="C1" s="238"/>
      <c r="D1" s="238"/>
      <c r="E1" s="238"/>
      <c r="F1" s="238"/>
      <c r="G1" s="238"/>
      <c r="H1" s="238"/>
      <c r="I1" s="230"/>
    </row>
    <row r="2" spans="1:9" ht="24" x14ac:dyDescent="0.15">
      <c r="A2" s="1475" t="s">
        <v>1347</v>
      </c>
      <c r="B2" s="1476"/>
      <c r="C2" s="1476"/>
      <c r="D2" s="1476"/>
      <c r="E2" s="1476"/>
      <c r="F2" s="1476"/>
      <c r="G2" s="1476"/>
      <c r="H2" s="1476"/>
      <c r="I2" s="1477"/>
    </row>
    <row r="3" spans="1:9" x14ac:dyDescent="0.15">
      <c r="A3" s="231"/>
      <c r="I3" s="232"/>
    </row>
    <row r="4" spans="1:9" x14ac:dyDescent="0.15">
      <c r="A4" s="231"/>
      <c r="I4" s="232"/>
    </row>
    <row r="5" spans="1:9" x14ac:dyDescent="0.15">
      <c r="A5" s="231"/>
      <c r="I5" s="232"/>
    </row>
    <row r="6" spans="1:9" x14ac:dyDescent="0.15">
      <c r="A6" s="231"/>
      <c r="I6" s="232"/>
    </row>
    <row r="7" spans="1:9" x14ac:dyDescent="0.15">
      <c r="A7" s="231"/>
      <c r="I7" s="232"/>
    </row>
    <row r="8" spans="1:9" x14ac:dyDescent="0.15">
      <c r="A8" s="231"/>
      <c r="I8" s="232"/>
    </row>
    <row r="9" spans="1:9" x14ac:dyDescent="0.15">
      <c r="A9" s="231"/>
      <c r="I9" s="232"/>
    </row>
    <row r="10" spans="1:9" x14ac:dyDescent="0.15">
      <c r="A10" s="231"/>
      <c r="I10" s="232"/>
    </row>
    <row r="11" spans="1:9" x14ac:dyDescent="0.15">
      <c r="A11" s="231"/>
      <c r="I11" s="232"/>
    </row>
    <row r="12" spans="1:9" x14ac:dyDescent="0.15">
      <c r="A12" s="231"/>
      <c r="I12" s="232"/>
    </row>
    <row r="13" spans="1:9" x14ac:dyDescent="0.15">
      <c r="A13" s="231"/>
      <c r="I13" s="232"/>
    </row>
    <row r="14" spans="1:9" x14ac:dyDescent="0.15">
      <c r="A14" s="231"/>
      <c r="I14" s="232"/>
    </row>
    <row r="15" spans="1:9" x14ac:dyDescent="0.15">
      <c r="A15" s="231"/>
      <c r="I15" s="232"/>
    </row>
    <row r="16" spans="1:9" x14ac:dyDescent="0.15">
      <c r="A16" s="231"/>
      <c r="I16" s="232"/>
    </row>
    <row r="17" spans="1:9" x14ac:dyDescent="0.15">
      <c r="A17" s="231"/>
      <c r="I17" s="232"/>
    </row>
    <row r="18" spans="1:9" x14ac:dyDescent="0.15">
      <c r="A18" s="231"/>
      <c r="I18" s="232"/>
    </row>
    <row r="19" spans="1:9" x14ac:dyDescent="0.15">
      <c r="A19" s="231"/>
      <c r="I19" s="232"/>
    </row>
    <row r="20" spans="1:9" x14ac:dyDescent="0.15">
      <c r="A20" s="231"/>
      <c r="I20" s="232"/>
    </row>
    <row r="21" spans="1:9" x14ac:dyDescent="0.15">
      <c r="A21" s="231"/>
      <c r="I21" s="232"/>
    </row>
    <row r="22" spans="1:9" x14ac:dyDescent="0.15">
      <c r="A22" s="231"/>
      <c r="I22" s="232"/>
    </row>
    <row r="23" spans="1:9" x14ac:dyDescent="0.15">
      <c r="A23" s="231"/>
      <c r="I23" s="232"/>
    </row>
    <row r="24" spans="1:9" x14ac:dyDescent="0.15">
      <c r="A24" s="231"/>
      <c r="I24" s="232"/>
    </row>
    <row r="25" spans="1:9" x14ac:dyDescent="0.15">
      <c r="A25" s="231"/>
      <c r="I25" s="232"/>
    </row>
    <row r="26" spans="1:9" x14ac:dyDescent="0.15">
      <c r="A26" s="231"/>
      <c r="I26" s="232"/>
    </row>
    <row r="27" spans="1:9" x14ac:dyDescent="0.15">
      <c r="A27" s="231"/>
      <c r="I27" s="232"/>
    </row>
    <row r="28" spans="1:9" x14ac:dyDescent="0.15">
      <c r="A28" s="231"/>
      <c r="I28" s="232"/>
    </row>
    <row r="29" spans="1:9" x14ac:dyDescent="0.15">
      <c r="A29" s="231"/>
      <c r="I29" s="232"/>
    </row>
    <row r="30" spans="1:9" x14ac:dyDescent="0.15">
      <c r="A30" s="231"/>
      <c r="I30" s="232"/>
    </row>
    <row r="31" spans="1:9" x14ac:dyDescent="0.15">
      <c r="A31" s="231"/>
      <c r="I31" s="232"/>
    </row>
    <row r="32" spans="1:9" x14ac:dyDescent="0.15">
      <c r="A32" s="231"/>
      <c r="I32" s="232"/>
    </row>
    <row r="33" spans="1:9" x14ac:dyDescent="0.15">
      <c r="A33" s="231"/>
      <c r="I33" s="232"/>
    </row>
    <row r="34" spans="1:9" x14ac:dyDescent="0.15">
      <c r="A34" s="231"/>
      <c r="I34" s="232"/>
    </row>
    <row r="35" spans="1:9" x14ac:dyDescent="0.15">
      <c r="A35" s="231"/>
      <c r="I35" s="232"/>
    </row>
    <row r="36" spans="1:9" x14ac:dyDescent="0.15">
      <c r="A36" s="231"/>
      <c r="I36" s="232"/>
    </row>
    <row r="37" spans="1:9" x14ac:dyDescent="0.15">
      <c r="A37" s="231"/>
      <c r="I37" s="232"/>
    </row>
    <row r="38" spans="1:9" x14ac:dyDescent="0.15">
      <c r="A38" s="231"/>
      <c r="I38" s="232"/>
    </row>
    <row r="39" spans="1:9" x14ac:dyDescent="0.15">
      <c r="A39" s="231"/>
      <c r="I39" s="232"/>
    </row>
    <row r="40" spans="1:9" x14ac:dyDescent="0.15">
      <c r="A40" s="231"/>
      <c r="I40" s="232"/>
    </row>
    <row r="41" spans="1:9" x14ac:dyDescent="0.15">
      <c r="A41" s="231"/>
      <c r="I41" s="232"/>
    </row>
    <row r="42" spans="1:9" x14ac:dyDescent="0.15">
      <c r="A42" s="231"/>
      <c r="I42" s="232"/>
    </row>
    <row r="43" spans="1:9" x14ac:dyDescent="0.15">
      <c r="A43" s="231"/>
      <c r="I43" s="232"/>
    </row>
    <row r="44" spans="1:9" x14ac:dyDescent="0.15">
      <c r="A44" s="231"/>
      <c r="I44" s="232"/>
    </row>
    <row r="45" spans="1:9" x14ac:dyDescent="0.15">
      <c r="A45" s="231"/>
      <c r="I45" s="232"/>
    </row>
    <row r="46" spans="1:9" x14ac:dyDescent="0.15">
      <c r="A46" s="231"/>
      <c r="I46" s="232"/>
    </row>
    <row r="47" spans="1:9" x14ac:dyDescent="0.15">
      <c r="A47" s="231"/>
      <c r="I47" s="232"/>
    </row>
    <row r="48" spans="1:9" x14ac:dyDescent="0.15">
      <c r="A48" s="231"/>
      <c r="I48" s="232"/>
    </row>
    <row r="49" spans="1:9" x14ac:dyDescent="0.15">
      <c r="A49" s="231"/>
      <c r="I49" s="232"/>
    </row>
    <row r="50" spans="1:9" x14ac:dyDescent="0.15">
      <c r="A50" s="231"/>
      <c r="I50" s="232"/>
    </row>
    <row r="51" spans="1:9" x14ac:dyDescent="0.15">
      <c r="A51" s="231"/>
      <c r="I51" s="232"/>
    </row>
    <row r="52" spans="1:9" x14ac:dyDescent="0.15">
      <c r="A52" s="231"/>
      <c r="I52" s="232"/>
    </row>
    <row r="53" spans="1:9" x14ac:dyDescent="0.15">
      <c r="A53" s="231"/>
      <c r="I53" s="232"/>
    </row>
    <row r="54" spans="1:9" x14ac:dyDescent="0.15">
      <c r="A54" s="231"/>
      <c r="I54" s="232"/>
    </row>
    <row r="55" spans="1:9" x14ac:dyDescent="0.15">
      <c r="A55" s="231"/>
      <c r="I55" s="232"/>
    </row>
    <row r="56" spans="1:9" x14ac:dyDescent="0.15">
      <c r="A56" s="238"/>
      <c r="B56" s="238"/>
      <c r="C56" s="238"/>
      <c r="D56" s="238"/>
      <c r="E56" s="238"/>
      <c r="F56" s="238"/>
      <c r="G56" s="238"/>
      <c r="H56" s="238"/>
      <c r="I56" s="238"/>
    </row>
  </sheetData>
  <mergeCells count="1">
    <mergeCell ref="A2:I2"/>
  </mergeCells>
  <phoneticPr fontId="50"/>
  <pageMargins left="1" right="1" top="1" bottom="1" header="0.5" footer="0.5"/>
  <pageSetup paperSize="9" orientation="portrait" blackAndWhite="1" r:id="rId1"/>
  <rowBreaks count="1" manualBreakCount="1">
    <brk id="56" max="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IC70"/>
  <sheetViews>
    <sheetView workbookViewId="0">
      <selection activeCell="A6" sqref="A6:AW7"/>
    </sheetView>
  </sheetViews>
  <sheetFormatPr defaultRowHeight="13.5" x14ac:dyDescent="0.15"/>
  <cols>
    <col min="1" max="1" width="2.125" style="14" customWidth="1"/>
    <col min="2" max="20" width="1.875" style="14" customWidth="1"/>
    <col min="21" max="21" width="2.625" style="14" customWidth="1"/>
    <col min="22" max="32" width="1.875" style="14" customWidth="1"/>
    <col min="33" max="35" width="2.375" style="14" customWidth="1"/>
    <col min="36" max="42" width="1.875" style="14" customWidth="1"/>
    <col min="43" max="43" width="0.625" style="14" customWidth="1"/>
    <col min="44" max="48" width="1.875" style="14" customWidth="1"/>
    <col min="49" max="49" width="2.125" style="14" customWidth="1"/>
    <col min="50" max="67" width="9" style="14" customWidth="1"/>
    <col min="68" max="68" width="9" style="115" customWidth="1"/>
    <col min="69" max="237" width="9" style="14" customWidth="1"/>
  </cols>
  <sheetData>
    <row r="1" spans="1:237" x14ac:dyDescent="0.15">
      <c r="A1" s="598" t="s">
        <v>572</v>
      </c>
      <c r="B1" s="599"/>
      <c r="C1" s="599"/>
      <c r="D1" s="599"/>
      <c r="E1" s="599"/>
      <c r="F1" s="599"/>
      <c r="G1" s="599"/>
      <c r="H1" s="599"/>
      <c r="I1" s="599"/>
      <c r="J1" s="599"/>
      <c r="K1" s="599"/>
      <c r="L1" s="599"/>
      <c r="M1" s="599"/>
      <c r="N1" s="599"/>
      <c r="O1" s="599"/>
      <c r="P1" s="599"/>
      <c r="Q1" s="599"/>
      <c r="R1" s="599"/>
      <c r="S1" s="599"/>
      <c r="T1" s="600"/>
      <c r="U1" s="603" t="s">
        <v>573</v>
      </c>
      <c r="V1" s="604"/>
      <c r="W1" s="604"/>
      <c r="X1" s="604"/>
      <c r="Y1" s="604"/>
      <c r="Z1" s="605"/>
      <c r="AA1" s="611"/>
      <c r="AB1" s="604"/>
      <c r="AC1" s="604"/>
      <c r="AD1" s="604"/>
      <c r="AE1" s="605"/>
      <c r="AF1" s="611" t="s">
        <v>574</v>
      </c>
      <c r="AG1" s="604"/>
      <c r="AH1" s="604"/>
      <c r="AI1" s="605"/>
      <c r="AJ1" s="614"/>
      <c r="AK1" s="615"/>
      <c r="AL1" s="615"/>
      <c r="AM1" s="615"/>
      <c r="AN1" s="615"/>
      <c r="AO1" s="615"/>
      <c r="AP1" s="616"/>
      <c r="AQ1" s="620"/>
      <c r="AR1" s="622" t="s">
        <v>575</v>
      </c>
      <c r="AS1" s="623"/>
      <c r="AT1" s="623"/>
      <c r="AU1" s="623"/>
      <c r="AV1" s="623"/>
      <c r="AW1" s="624"/>
    </row>
    <row r="2" spans="1:237" x14ac:dyDescent="0.15">
      <c r="A2" s="599"/>
      <c r="B2" s="599"/>
      <c r="C2" s="599"/>
      <c r="D2" s="599"/>
      <c r="E2" s="599"/>
      <c r="F2" s="599"/>
      <c r="G2" s="599"/>
      <c r="H2" s="599"/>
      <c r="I2" s="599"/>
      <c r="J2" s="599"/>
      <c r="K2" s="599"/>
      <c r="L2" s="599"/>
      <c r="M2" s="599"/>
      <c r="N2" s="599"/>
      <c r="O2" s="599"/>
      <c r="P2" s="599"/>
      <c r="Q2" s="599"/>
      <c r="R2" s="599"/>
      <c r="S2" s="599"/>
      <c r="T2" s="600"/>
      <c r="U2" s="606"/>
      <c r="V2" s="607"/>
      <c r="W2" s="607"/>
      <c r="X2" s="607"/>
      <c r="Y2" s="607"/>
      <c r="Z2" s="608"/>
      <c r="AA2" s="612"/>
      <c r="AB2" s="607"/>
      <c r="AC2" s="607"/>
      <c r="AD2" s="607"/>
      <c r="AE2" s="608"/>
      <c r="AF2" s="612"/>
      <c r="AG2" s="607"/>
      <c r="AH2" s="607"/>
      <c r="AI2" s="608"/>
      <c r="AJ2" s="617"/>
      <c r="AK2" s="618"/>
      <c r="AL2" s="618"/>
      <c r="AM2" s="618"/>
      <c r="AN2" s="618"/>
      <c r="AO2" s="618"/>
      <c r="AP2" s="619"/>
      <c r="AQ2" s="620"/>
      <c r="AR2" s="625"/>
      <c r="AS2" s="626"/>
      <c r="AT2" s="626"/>
      <c r="AU2" s="626"/>
      <c r="AV2" s="626"/>
      <c r="AW2" s="627"/>
    </row>
    <row r="3" spans="1:237" x14ac:dyDescent="0.15">
      <c r="A3" s="599"/>
      <c r="B3" s="599"/>
      <c r="C3" s="599"/>
      <c r="D3" s="599"/>
      <c r="E3" s="599"/>
      <c r="F3" s="599"/>
      <c r="G3" s="599"/>
      <c r="H3" s="599"/>
      <c r="I3" s="599"/>
      <c r="J3" s="599"/>
      <c r="K3" s="599"/>
      <c r="L3" s="599"/>
      <c r="M3" s="599"/>
      <c r="N3" s="599"/>
      <c r="O3" s="599"/>
      <c r="P3" s="599"/>
      <c r="Q3" s="599"/>
      <c r="R3" s="599"/>
      <c r="S3" s="599"/>
      <c r="T3" s="600"/>
      <c r="U3" s="606"/>
      <c r="V3" s="607"/>
      <c r="W3" s="607"/>
      <c r="X3" s="607"/>
      <c r="Y3" s="607"/>
      <c r="Z3" s="608"/>
      <c r="AA3" s="612"/>
      <c r="AB3" s="607"/>
      <c r="AC3" s="607"/>
      <c r="AD3" s="607"/>
      <c r="AE3" s="608"/>
      <c r="AF3" s="612"/>
      <c r="AG3" s="607"/>
      <c r="AH3" s="607"/>
      <c r="AI3" s="608"/>
      <c r="AJ3" s="631" t="s">
        <v>576</v>
      </c>
      <c r="AK3" s="632"/>
      <c r="AL3" s="632"/>
      <c r="AM3" s="632"/>
      <c r="AN3" s="632"/>
      <c r="AO3" s="632"/>
      <c r="AP3" s="633"/>
      <c r="AQ3" s="620"/>
      <c r="AR3" s="606"/>
      <c r="AS3" s="607"/>
      <c r="AT3" s="607"/>
      <c r="AU3" s="607"/>
      <c r="AV3" s="607"/>
      <c r="AW3" s="628"/>
    </row>
    <row r="4" spans="1:237" ht="13.5" customHeight="1" thickBot="1" x14ac:dyDescent="0.2">
      <c r="A4" s="601"/>
      <c r="B4" s="601"/>
      <c r="C4" s="601"/>
      <c r="D4" s="601"/>
      <c r="E4" s="601"/>
      <c r="F4" s="601"/>
      <c r="G4" s="601"/>
      <c r="H4" s="601"/>
      <c r="I4" s="601"/>
      <c r="J4" s="601"/>
      <c r="K4" s="601"/>
      <c r="L4" s="601"/>
      <c r="M4" s="601"/>
      <c r="N4" s="601"/>
      <c r="O4" s="601"/>
      <c r="P4" s="601"/>
      <c r="Q4" s="601"/>
      <c r="R4" s="601"/>
      <c r="S4" s="601"/>
      <c r="T4" s="602"/>
      <c r="U4" s="609"/>
      <c r="V4" s="609"/>
      <c r="W4" s="609"/>
      <c r="X4" s="609"/>
      <c r="Y4" s="609"/>
      <c r="Z4" s="610"/>
      <c r="AA4" s="613"/>
      <c r="AB4" s="609"/>
      <c r="AC4" s="609"/>
      <c r="AD4" s="609"/>
      <c r="AE4" s="610"/>
      <c r="AF4" s="613"/>
      <c r="AG4" s="609"/>
      <c r="AH4" s="609"/>
      <c r="AI4" s="610"/>
      <c r="AJ4" s="634"/>
      <c r="AK4" s="635"/>
      <c r="AL4" s="635"/>
      <c r="AM4" s="635"/>
      <c r="AN4" s="635"/>
      <c r="AO4" s="635"/>
      <c r="AP4" s="636"/>
      <c r="AQ4" s="621"/>
      <c r="AR4" s="629"/>
      <c r="AS4" s="609"/>
      <c r="AT4" s="609"/>
      <c r="AU4" s="609"/>
      <c r="AV4" s="609"/>
      <c r="AW4" s="630"/>
    </row>
    <row r="5" spans="1:237" x14ac:dyDescent="0.15">
      <c r="A5" s="606"/>
      <c r="B5" s="607"/>
      <c r="C5" s="607"/>
      <c r="D5" s="607"/>
      <c r="E5" s="607"/>
      <c r="F5" s="607"/>
      <c r="G5" s="607"/>
      <c r="H5" s="607"/>
      <c r="I5" s="607"/>
      <c r="J5" s="607"/>
      <c r="K5" s="607"/>
      <c r="L5" s="607"/>
      <c r="M5" s="607"/>
      <c r="N5" s="607"/>
      <c r="O5" s="607"/>
      <c r="P5" s="607"/>
      <c r="Q5" s="607"/>
      <c r="R5" s="607"/>
      <c r="S5" s="607"/>
      <c r="T5" s="607"/>
      <c r="U5" s="626"/>
      <c r="V5" s="626"/>
      <c r="W5" s="626"/>
      <c r="X5" s="626"/>
      <c r="Y5" s="626"/>
      <c r="Z5" s="626"/>
      <c r="AA5" s="626"/>
      <c r="AB5" s="626"/>
      <c r="AC5" s="626"/>
      <c r="AD5" s="626"/>
      <c r="AE5" s="626"/>
      <c r="AF5" s="626"/>
      <c r="AG5" s="626"/>
      <c r="AH5" s="626"/>
      <c r="AI5" s="626"/>
      <c r="AJ5" s="626"/>
      <c r="AK5" s="626"/>
      <c r="AL5" s="626"/>
      <c r="AM5" s="626"/>
      <c r="AN5" s="626"/>
      <c r="AO5" s="626"/>
      <c r="AP5" s="626"/>
      <c r="AQ5" s="626"/>
      <c r="AR5" s="626"/>
      <c r="AS5" s="626"/>
      <c r="AT5" s="626"/>
      <c r="AU5" s="626"/>
      <c r="AV5" s="626"/>
      <c r="AW5" s="627"/>
    </row>
    <row r="6" spans="1:237" x14ac:dyDescent="0.15">
      <c r="A6" s="637" t="s">
        <v>577</v>
      </c>
      <c r="B6" s="638"/>
      <c r="C6" s="638"/>
      <c r="D6" s="638"/>
      <c r="E6" s="638"/>
      <c r="F6" s="638"/>
      <c r="G6" s="638"/>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8"/>
      <c r="AT6" s="638"/>
      <c r="AU6" s="638"/>
      <c r="AV6" s="638"/>
      <c r="AW6" s="639"/>
    </row>
    <row r="7" spans="1:237" x14ac:dyDescent="0.15">
      <c r="A7" s="637"/>
      <c r="B7" s="638"/>
      <c r="C7" s="638"/>
      <c r="D7" s="638"/>
      <c r="E7" s="638"/>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8"/>
      <c r="AL7" s="638"/>
      <c r="AM7" s="638"/>
      <c r="AN7" s="638"/>
      <c r="AO7" s="638"/>
      <c r="AP7" s="638"/>
      <c r="AQ7" s="638"/>
      <c r="AR7" s="638"/>
      <c r="AS7" s="638"/>
      <c r="AT7" s="638"/>
      <c r="AU7" s="638"/>
      <c r="AV7" s="638"/>
      <c r="AW7" s="639"/>
    </row>
    <row r="8" spans="1:237" ht="16.5" customHeight="1" x14ac:dyDescent="0.15">
      <c r="A8" s="1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640" t="s">
        <v>50</v>
      </c>
      <c r="AI8" s="640"/>
      <c r="AJ8" s="641" t="str">
        <f>'01.入会申込書'!AP25</f>
        <v/>
      </c>
      <c r="AK8" s="641"/>
      <c r="AL8" s="640" t="s">
        <v>578</v>
      </c>
      <c r="AM8" s="640"/>
      <c r="AN8" s="641" t="str">
        <f>'01.入会申込書'!AT25</f>
        <v/>
      </c>
      <c r="AO8" s="641"/>
      <c r="AP8" s="640" t="s">
        <v>579</v>
      </c>
      <c r="AQ8" s="640"/>
      <c r="AR8" s="641" t="str">
        <f>'01.入会申込書'!AX25</f>
        <v/>
      </c>
      <c r="AS8" s="641"/>
      <c r="AT8" s="640" t="s">
        <v>580</v>
      </c>
      <c r="AU8" s="640"/>
      <c r="AV8" s="11"/>
      <c r="AW8" s="10"/>
    </row>
    <row r="9" spans="1:237" x14ac:dyDescent="0.15">
      <c r="A9" s="92"/>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640"/>
      <c r="AI9" s="640"/>
      <c r="AJ9" s="641"/>
      <c r="AK9" s="641"/>
      <c r="AL9" s="640"/>
      <c r="AM9" s="640"/>
      <c r="AN9" s="641"/>
      <c r="AO9" s="641"/>
      <c r="AP9" s="640"/>
      <c r="AQ9" s="640"/>
      <c r="AR9" s="641"/>
      <c r="AS9" s="641"/>
      <c r="AT9" s="640"/>
      <c r="AU9" s="640"/>
      <c r="AV9" s="93"/>
      <c r="AW9" s="94"/>
    </row>
    <row r="10" spans="1:237" x14ac:dyDescent="0.15">
      <c r="A10" s="642" t="s">
        <v>581</v>
      </c>
      <c r="B10" s="643"/>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4"/>
    </row>
    <row r="11" spans="1:237" x14ac:dyDescent="0.15">
      <c r="A11" s="645"/>
      <c r="B11" s="643"/>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3"/>
      <c r="AL11" s="643"/>
      <c r="AM11" s="643"/>
      <c r="AN11" s="643"/>
      <c r="AO11" s="643"/>
      <c r="AP11" s="643"/>
      <c r="AQ11" s="643"/>
      <c r="AR11" s="643"/>
      <c r="AS11" s="643"/>
      <c r="AT11" s="643"/>
      <c r="AU11" s="643"/>
      <c r="AV11" s="643"/>
      <c r="AW11" s="644"/>
    </row>
    <row r="12" spans="1:237" x14ac:dyDescent="0.15">
      <c r="A12" s="606"/>
      <c r="B12" s="607"/>
      <c r="C12" s="607"/>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7"/>
      <c r="AL12" s="607"/>
      <c r="AM12" s="607"/>
      <c r="AN12" s="607"/>
      <c r="AO12" s="607"/>
      <c r="AP12" s="607"/>
      <c r="AQ12" s="607"/>
      <c r="AR12" s="607"/>
      <c r="AS12" s="607"/>
      <c r="AT12" s="607"/>
      <c r="AU12" s="607"/>
      <c r="AV12" s="607"/>
      <c r="AW12" s="628"/>
    </row>
    <row r="13" spans="1:237" x14ac:dyDescent="0.15">
      <c r="A13" s="606"/>
      <c r="B13" s="607"/>
      <c r="C13" s="607"/>
      <c r="D13" s="111"/>
      <c r="E13" s="111"/>
      <c r="F13" s="111"/>
      <c r="G13" s="111"/>
      <c r="H13" s="111"/>
      <c r="I13" s="648" t="s">
        <v>582</v>
      </c>
      <c r="J13" s="648"/>
      <c r="K13" s="648"/>
      <c r="L13" s="648"/>
      <c r="M13" s="648"/>
      <c r="N13" s="648"/>
      <c r="O13" s="649" t="str">
        <f>'01.入会申込書'!M27</f>
        <v>▼選択</v>
      </c>
      <c r="P13" s="649"/>
      <c r="Q13" s="649"/>
      <c r="R13" s="649"/>
      <c r="S13" s="649"/>
      <c r="T13" s="649"/>
      <c r="U13" s="649"/>
      <c r="V13" s="649"/>
      <c r="W13" s="649"/>
      <c r="X13" s="649"/>
      <c r="Y13" s="649"/>
      <c r="Z13" s="649"/>
      <c r="AA13" s="648" t="s">
        <v>583</v>
      </c>
      <c r="AB13" s="650" t="str">
        <f>'01.入会申込書'!AI27</f>
        <v/>
      </c>
      <c r="AC13" s="651"/>
      <c r="AD13" s="651"/>
      <c r="AE13" s="651"/>
      <c r="AF13" s="648" t="s">
        <v>584</v>
      </c>
      <c r="AG13" s="648" t="s">
        <v>585</v>
      </c>
      <c r="AH13" s="648"/>
      <c r="AI13" s="650" t="str">
        <f>'01.入会申込書'!AP27</f>
        <v/>
      </c>
      <c r="AJ13" s="651"/>
      <c r="AK13" s="651"/>
      <c r="AL13" s="651"/>
      <c r="AM13" s="651"/>
      <c r="AN13" s="651"/>
      <c r="AO13" s="648" t="s">
        <v>586</v>
      </c>
      <c r="AP13" s="648"/>
      <c r="AQ13" s="648"/>
      <c r="AR13" s="648"/>
      <c r="AS13" s="648"/>
      <c r="AT13" s="648"/>
      <c r="AU13" s="652"/>
      <c r="AV13" s="653"/>
      <c r="AW13" s="654"/>
      <c r="AX13" s="45"/>
      <c r="AY13" s="45"/>
      <c r="AZ13" s="45"/>
      <c r="BA13" s="45"/>
      <c r="BB13" s="45"/>
      <c r="BC13" s="45"/>
      <c r="BD13" s="45"/>
      <c r="BE13" s="45"/>
      <c r="BF13" s="45"/>
      <c r="BG13" s="45"/>
      <c r="BH13" s="45"/>
      <c r="BI13" s="45"/>
      <c r="BJ13" s="45"/>
      <c r="BK13" s="45"/>
      <c r="BL13" s="45"/>
      <c r="BM13" s="45"/>
      <c r="BN13" s="45"/>
      <c r="BO13" s="45"/>
      <c r="BP13" s="114"/>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row>
    <row r="14" spans="1:237" x14ac:dyDescent="0.15">
      <c r="A14" s="606"/>
      <c r="B14" s="607"/>
      <c r="C14" s="607"/>
      <c r="D14" s="111"/>
      <c r="E14" s="111"/>
      <c r="F14" s="111"/>
      <c r="G14" s="111"/>
      <c r="H14" s="111"/>
      <c r="I14" s="648"/>
      <c r="J14" s="648"/>
      <c r="K14" s="648"/>
      <c r="L14" s="648"/>
      <c r="M14" s="648"/>
      <c r="N14" s="648"/>
      <c r="O14" s="649"/>
      <c r="P14" s="649"/>
      <c r="Q14" s="649"/>
      <c r="R14" s="649"/>
      <c r="S14" s="649"/>
      <c r="T14" s="649"/>
      <c r="U14" s="649"/>
      <c r="V14" s="649"/>
      <c r="W14" s="649"/>
      <c r="X14" s="649"/>
      <c r="Y14" s="649"/>
      <c r="Z14" s="649"/>
      <c r="AA14" s="648"/>
      <c r="AB14" s="651"/>
      <c r="AC14" s="651"/>
      <c r="AD14" s="651"/>
      <c r="AE14" s="651"/>
      <c r="AF14" s="648"/>
      <c r="AG14" s="648"/>
      <c r="AH14" s="648"/>
      <c r="AI14" s="651"/>
      <c r="AJ14" s="651"/>
      <c r="AK14" s="651"/>
      <c r="AL14" s="651"/>
      <c r="AM14" s="651"/>
      <c r="AN14" s="651"/>
      <c r="AO14" s="648"/>
      <c r="AP14" s="648"/>
      <c r="AQ14" s="648"/>
      <c r="AR14" s="648"/>
      <c r="AS14" s="648"/>
      <c r="AT14" s="648"/>
      <c r="AU14" s="653"/>
      <c r="AV14" s="653"/>
      <c r="AW14" s="654"/>
      <c r="AX14" s="45"/>
      <c r="AY14" s="45"/>
      <c r="AZ14" s="45"/>
      <c r="BA14" s="45"/>
      <c r="BB14" s="45"/>
      <c r="BC14" s="45"/>
      <c r="BD14" s="45"/>
      <c r="BE14" s="45"/>
      <c r="BF14" s="45"/>
      <c r="BG14" s="45"/>
      <c r="BH14" s="45"/>
      <c r="BI14" s="45"/>
      <c r="BJ14" s="45"/>
      <c r="BK14" s="45"/>
      <c r="BL14" s="45"/>
      <c r="BM14" s="45"/>
      <c r="BN14" s="45"/>
      <c r="BO14" s="45"/>
      <c r="BP14" s="114"/>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row>
    <row r="15" spans="1:237" x14ac:dyDescent="0.15">
      <c r="A15" s="606"/>
      <c r="B15" s="607"/>
      <c r="C15" s="607"/>
      <c r="D15" s="648"/>
      <c r="E15" s="648"/>
      <c r="F15" s="648"/>
      <c r="G15" s="648"/>
      <c r="H15" s="648"/>
      <c r="I15" s="657" t="s">
        <v>587</v>
      </c>
      <c r="J15" s="657"/>
      <c r="K15" s="657"/>
      <c r="L15" s="657"/>
      <c r="M15" s="657"/>
      <c r="N15" s="657"/>
      <c r="O15" s="648" t="str">
        <f>'01.入会申込書'!M29</f>
        <v>令和</v>
      </c>
      <c r="P15" s="648"/>
      <c r="Q15" s="648"/>
      <c r="R15" s="648"/>
      <c r="S15" s="651" t="str">
        <f>'01.入会申込書'!R29</f>
        <v/>
      </c>
      <c r="T15" s="651"/>
      <c r="U15" s="651"/>
      <c r="V15" s="651"/>
      <c r="W15" s="648" t="s">
        <v>588</v>
      </c>
      <c r="X15" s="648"/>
      <c r="Y15" s="648"/>
      <c r="Z15" s="648"/>
      <c r="AA15" s="651" t="str">
        <f>'01.入会申込書'!W29</f>
        <v/>
      </c>
      <c r="AB15" s="651"/>
      <c r="AC15" s="651"/>
      <c r="AD15" s="651"/>
      <c r="AE15" s="648" t="s">
        <v>589</v>
      </c>
      <c r="AF15" s="648"/>
      <c r="AG15" s="648"/>
      <c r="AH15" s="648"/>
      <c r="AI15" s="651" t="str">
        <f>'01.入会申込書'!AB29</f>
        <v/>
      </c>
      <c r="AJ15" s="651"/>
      <c r="AK15" s="651"/>
      <c r="AL15" s="651"/>
      <c r="AM15" s="648" t="s">
        <v>590</v>
      </c>
      <c r="AN15" s="648"/>
      <c r="AO15" s="648"/>
      <c r="AP15" s="648"/>
      <c r="AQ15" s="648"/>
      <c r="AR15" s="648"/>
      <c r="AS15" s="648"/>
      <c r="AT15" s="648"/>
      <c r="AU15" s="653"/>
      <c r="AV15" s="653"/>
      <c r="AW15" s="654"/>
      <c r="AX15" s="45"/>
      <c r="AY15" s="45"/>
      <c r="AZ15" s="45"/>
      <c r="BA15" s="45"/>
      <c r="BB15" s="45"/>
      <c r="BC15" s="45"/>
      <c r="BD15" s="45"/>
      <c r="BE15" s="45"/>
      <c r="BF15" s="45"/>
      <c r="BG15" s="45"/>
      <c r="BH15" s="45"/>
      <c r="BI15" s="45"/>
      <c r="BJ15" s="45"/>
      <c r="BK15" s="45"/>
      <c r="BL15" s="45"/>
      <c r="BM15" s="45"/>
      <c r="BN15" s="45"/>
      <c r="BO15" s="45"/>
      <c r="BP15" s="114"/>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row>
    <row r="16" spans="1:237" x14ac:dyDescent="0.15">
      <c r="A16" s="606"/>
      <c r="B16" s="607"/>
      <c r="C16" s="607"/>
      <c r="D16" s="648"/>
      <c r="E16" s="648"/>
      <c r="F16" s="648"/>
      <c r="G16" s="648"/>
      <c r="H16" s="648"/>
      <c r="I16" s="657"/>
      <c r="J16" s="657"/>
      <c r="K16" s="657"/>
      <c r="L16" s="657"/>
      <c r="M16" s="657"/>
      <c r="N16" s="657"/>
      <c r="O16" s="648"/>
      <c r="P16" s="648"/>
      <c r="Q16" s="648"/>
      <c r="R16" s="648"/>
      <c r="S16" s="651"/>
      <c r="T16" s="651"/>
      <c r="U16" s="651"/>
      <c r="V16" s="651"/>
      <c r="W16" s="648"/>
      <c r="X16" s="648"/>
      <c r="Y16" s="648"/>
      <c r="Z16" s="648"/>
      <c r="AA16" s="651"/>
      <c r="AB16" s="651"/>
      <c r="AC16" s="651"/>
      <c r="AD16" s="651"/>
      <c r="AE16" s="648"/>
      <c r="AF16" s="648"/>
      <c r="AG16" s="648"/>
      <c r="AH16" s="648"/>
      <c r="AI16" s="651"/>
      <c r="AJ16" s="651"/>
      <c r="AK16" s="651"/>
      <c r="AL16" s="651"/>
      <c r="AM16" s="648"/>
      <c r="AN16" s="648"/>
      <c r="AO16" s="648"/>
      <c r="AP16" s="648"/>
      <c r="AQ16" s="648"/>
      <c r="AR16" s="648"/>
      <c r="AS16" s="648"/>
      <c r="AT16" s="648"/>
      <c r="AU16" s="653"/>
      <c r="AV16" s="653"/>
      <c r="AW16" s="654"/>
      <c r="AX16" s="45"/>
      <c r="AY16" s="45"/>
      <c r="AZ16" s="45"/>
      <c r="BA16" s="45"/>
      <c r="BB16" s="45"/>
      <c r="BC16" s="45"/>
      <c r="BD16" s="45"/>
      <c r="BE16" s="45"/>
      <c r="BF16" s="45"/>
      <c r="BG16" s="45"/>
      <c r="BH16" s="45"/>
      <c r="BI16" s="45"/>
      <c r="BJ16" s="45"/>
      <c r="BK16" s="45"/>
      <c r="BL16" s="45"/>
      <c r="BM16" s="45"/>
      <c r="BN16" s="45"/>
      <c r="BO16" s="45"/>
      <c r="BP16" s="114"/>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row>
    <row r="17" spans="1:237" x14ac:dyDescent="0.15">
      <c r="A17" s="606"/>
      <c r="B17" s="607"/>
      <c r="C17" s="607"/>
      <c r="D17" s="648"/>
      <c r="E17" s="648"/>
      <c r="F17" s="648"/>
      <c r="G17" s="648"/>
      <c r="H17" s="648"/>
      <c r="I17" s="658" t="s">
        <v>591</v>
      </c>
      <c r="J17" s="659"/>
      <c r="K17" s="659"/>
      <c r="L17" s="659"/>
      <c r="M17" s="659"/>
      <c r="N17" s="659"/>
      <c r="P17" s="9" t="s">
        <v>592</v>
      </c>
      <c r="Q17" s="660" t="str">
        <f>'01.入会申込書'!O38</f>
        <v/>
      </c>
      <c r="R17" s="661"/>
      <c r="S17" s="661"/>
      <c r="T17" s="7" t="s">
        <v>593</v>
      </c>
      <c r="U17" s="660" t="str">
        <f>'01.入会申込書'!S38</f>
        <v/>
      </c>
      <c r="V17" s="660"/>
      <c r="W17" s="660"/>
      <c r="X17" s="66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653"/>
      <c r="AV17" s="653"/>
      <c r="AW17" s="654"/>
      <c r="AX17" s="45"/>
      <c r="AY17" s="45"/>
      <c r="AZ17" s="45"/>
      <c r="BA17" s="45"/>
      <c r="BB17" s="45"/>
      <c r="BC17" s="45"/>
      <c r="BD17" s="45"/>
      <c r="BE17" s="45"/>
      <c r="BF17" s="45"/>
      <c r="BG17" s="45"/>
      <c r="BH17" s="45"/>
      <c r="BI17" s="45"/>
      <c r="BJ17" s="45"/>
      <c r="BK17" s="45"/>
      <c r="BL17" s="45"/>
      <c r="BM17" s="45"/>
      <c r="BN17" s="45"/>
      <c r="BO17" s="45"/>
      <c r="BP17" s="114"/>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row>
    <row r="18" spans="1:237" x14ac:dyDescent="0.15">
      <c r="A18" s="606"/>
      <c r="B18" s="607"/>
      <c r="C18" s="607"/>
      <c r="D18" s="648"/>
      <c r="E18" s="648"/>
      <c r="F18" s="648"/>
      <c r="G18" s="648"/>
      <c r="H18" s="648"/>
      <c r="I18" s="662" t="s">
        <v>594</v>
      </c>
      <c r="J18" s="662"/>
      <c r="K18" s="662"/>
      <c r="L18" s="662"/>
      <c r="M18" s="662"/>
      <c r="N18" s="662"/>
      <c r="O18" s="110"/>
      <c r="P18" s="663" t="str">
        <f>'01.入会申込書'!M39</f>
        <v>　</v>
      </c>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53"/>
      <c r="AV18" s="653"/>
      <c r="AW18" s="654"/>
      <c r="AX18" s="45"/>
      <c r="AY18" s="45"/>
      <c r="AZ18" s="45"/>
      <c r="BA18" s="45"/>
      <c r="BB18" s="45"/>
      <c r="BC18" s="45"/>
      <c r="BD18" s="45"/>
      <c r="BE18" s="45"/>
      <c r="BF18" s="45"/>
      <c r="BG18" s="45"/>
      <c r="BH18" s="45"/>
      <c r="BI18" s="45"/>
      <c r="BJ18" s="45"/>
      <c r="BK18" s="45"/>
      <c r="BL18" s="45"/>
      <c r="BM18" s="45"/>
      <c r="BN18" s="45"/>
      <c r="BO18" s="45"/>
      <c r="BP18" s="114"/>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row>
    <row r="19" spans="1:237" x14ac:dyDescent="0.15">
      <c r="A19" s="606"/>
      <c r="B19" s="607"/>
      <c r="C19" s="607"/>
      <c r="D19" s="648"/>
      <c r="E19" s="648"/>
      <c r="F19" s="648"/>
      <c r="G19" s="648"/>
      <c r="H19" s="648"/>
      <c r="I19" s="648" t="s">
        <v>595</v>
      </c>
      <c r="J19" s="648"/>
      <c r="K19" s="648"/>
      <c r="L19" s="648"/>
      <c r="M19" s="648"/>
      <c r="N19" s="648"/>
      <c r="P19" s="663" t="str">
        <f>'01.入会申込書'!M35</f>
        <v/>
      </c>
      <c r="Q19" s="663"/>
      <c r="R19" s="663"/>
      <c r="S19" s="663"/>
      <c r="T19" s="663"/>
      <c r="U19" s="663"/>
      <c r="V19" s="663"/>
      <c r="W19" s="663"/>
      <c r="X19" s="663"/>
      <c r="Y19" s="663"/>
      <c r="Z19" s="663"/>
      <c r="AA19" s="663"/>
      <c r="AB19" s="663"/>
      <c r="AC19" s="663"/>
      <c r="AD19" s="663"/>
      <c r="AE19" s="663"/>
      <c r="AF19" s="663"/>
      <c r="AG19" s="663"/>
      <c r="AH19" s="663"/>
      <c r="AI19" s="663"/>
      <c r="AJ19" s="663"/>
      <c r="AK19" s="663"/>
      <c r="AL19" s="663"/>
      <c r="AM19" s="663"/>
      <c r="AN19" s="663"/>
      <c r="AO19" s="663"/>
      <c r="AP19" s="663"/>
      <c r="AQ19" s="663"/>
      <c r="AR19" s="663"/>
      <c r="AS19" s="663"/>
      <c r="AT19" s="663"/>
      <c r="AU19" s="653"/>
      <c r="AV19" s="653"/>
      <c r="AW19" s="654"/>
      <c r="AX19" s="45"/>
      <c r="AY19" s="45"/>
      <c r="AZ19" s="45"/>
      <c r="BA19" s="45"/>
      <c r="BB19" s="45"/>
      <c r="BC19" s="45"/>
      <c r="BD19" s="45"/>
      <c r="BE19" s="45"/>
      <c r="BF19" s="45"/>
      <c r="BG19" s="45"/>
      <c r="BH19" s="45"/>
      <c r="BI19" s="45"/>
      <c r="BJ19" s="45"/>
      <c r="BK19" s="45"/>
      <c r="BL19" s="45"/>
      <c r="BM19" s="45"/>
      <c r="BN19" s="45"/>
      <c r="BO19" s="45"/>
      <c r="BP19" s="114"/>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row>
    <row r="20" spans="1:237" x14ac:dyDescent="0.15">
      <c r="A20" s="606"/>
      <c r="B20" s="607"/>
      <c r="C20" s="607"/>
      <c r="D20" s="648"/>
      <c r="E20" s="648"/>
      <c r="F20" s="648"/>
      <c r="G20" s="648"/>
      <c r="H20" s="648"/>
      <c r="I20" s="648"/>
      <c r="J20" s="648"/>
      <c r="K20" s="648"/>
      <c r="L20" s="648"/>
      <c r="M20" s="648"/>
      <c r="N20" s="648"/>
      <c r="O20" s="110"/>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63"/>
      <c r="AO20" s="663"/>
      <c r="AP20" s="663"/>
      <c r="AQ20" s="663"/>
      <c r="AR20" s="663"/>
      <c r="AS20" s="663"/>
      <c r="AT20" s="663"/>
      <c r="AU20" s="653"/>
      <c r="AV20" s="653"/>
      <c r="AW20" s="654"/>
      <c r="AX20" s="45"/>
      <c r="AY20" s="45"/>
      <c r="AZ20" s="45"/>
      <c r="BA20" s="45"/>
      <c r="BB20" s="45"/>
      <c r="BC20" s="45"/>
      <c r="BD20" s="45"/>
      <c r="BE20" s="45"/>
      <c r="BF20" s="45"/>
      <c r="BG20" s="45"/>
      <c r="BH20" s="45"/>
      <c r="BI20" s="45"/>
      <c r="BJ20" s="45"/>
      <c r="BK20" s="45"/>
      <c r="BL20" s="45"/>
      <c r="BM20" s="45"/>
      <c r="BN20" s="45"/>
      <c r="BO20" s="45"/>
      <c r="BP20" s="114"/>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row>
    <row r="21" spans="1:237" x14ac:dyDescent="0.15">
      <c r="A21" s="606"/>
      <c r="B21" s="607"/>
      <c r="C21" s="607"/>
      <c r="D21" s="648"/>
      <c r="E21" s="648"/>
      <c r="F21" s="648"/>
      <c r="G21" s="648"/>
      <c r="H21" s="648"/>
      <c r="I21" s="657" t="s">
        <v>596</v>
      </c>
      <c r="J21" s="657"/>
      <c r="K21" s="657"/>
      <c r="L21" s="657"/>
      <c r="M21" s="657"/>
      <c r="N21" s="657"/>
      <c r="P21" s="664">
        <f>'01.入会申込書'!M47</f>
        <v>0</v>
      </c>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664"/>
      <c r="AT21" s="664"/>
      <c r="AU21" s="653"/>
      <c r="AV21" s="653"/>
      <c r="AW21" s="654"/>
      <c r="AX21" s="45"/>
      <c r="AY21" s="45"/>
      <c r="AZ21" s="45"/>
      <c r="BA21" s="45"/>
      <c r="BB21" s="45"/>
      <c r="BC21" s="45"/>
      <c r="BD21" s="45"/>
      <c r="BE21" s="45"/>
      <c r="BF21" s="45"/>
      <c r="BG21" s="45"/>
      <c r="BH21" s="45"/>
      <c r="BI21" s="45"/>
      <c r="BJ21" s="45"/>
      <c r="BK21" s="45"/>
      <c r="BL21" s="45"/>
      <c r="BM21" s="45"/>
      <c r="BN21" s="45"/>
      <c r="BO21" s="45"/>
      <c r="BP21" s="114" t="s">
        <v>597</v>
      </c>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row>
    <row r="22" spans="1:237" x14ac:dyDescent="0.15">
      <c r="A22" s="606"/>
      <c r="B22" s="607"/>
      <c r="C22" s="607"/>
      <c r="D22" s="648"/>
      <c r="E22" s="648"/>
      <c r="F22" s="648"/>
      <c r="G22" s="648"/>
      <c r="H22" s="648"/>
      <c r="I22" s="657"/>
      <c r="J22" s="657"/>
      <c r="K22" s="657"/>
      <c r="L22" s="657"/>
      <c r="M22" s="657"/>
      <c r="N22" s="657"/>
      <c r="O22" s="111"/>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4"/>
      <c r="AS22" s="664"/>
      <c r="AT22" s="664"/>
      <c r="AU22" s="653"/>
      <c r="AV22" s="653"/>
      <c r="AW22" s="654"/>
      <c r="AX22" s="45"/>
      <c r="AY22" s="45"/>
      <c r="AZ22" s="45"/>
      <c r="BA22" s="45"/>
      <c r="BB22" s="45"/>
      <c r="BC22" s="45"/>
      <c r="BD22" s="45"/>
      <c r="BE22" s="45"/>
      <c r="BF22" s="45"/>
      <c r="BG22" s="45"/>
      <c r="BH22" s="45"/>
      <c r="BI22" s="45"/>
      <c r="BJ22" s="45"/>
      <c r="BK22" s="45"/>
      <c r="BL22" s="45"/>
      <c r="BM22" s="45"/>
      <c r="BN22" s="45"/>
      <c r="BO22" s="45"/>
      <c r="BP22" s="114" t="s">
        <v>135</v>
      </c>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row>
    <row r="23" spans="1:237" x14ac:dyDescent="0.15">
      <c r="A23" s="606"/>
      <c r="B23" s="607"/>
      <c r="C23" s="607"/>
      <c r="D23" s="648"/>
      <c r="E23" s="648"/>
      <c r="F23" s="648"/>
      <c r="G23" s="648"/>
      <c r="H23" s="648"/>
      <c r="I23" s="658" t="s">
        <v>598</v>
      </c>
      <c r="J23" s="659"/>
      <c r="K23" s="659"/>
      <c r="L23" s="659"/>
      <c r="M23" s="659"/>
      <c r="N23" s="659"/>
      <c r="P23" s="9" t="s">
        <v>599</v>
      </c>
      <c r="Q23" s="650"/>
      <c r="R23" s="651"/>
      <c r="S23" s="651"/>
      <c r="T23" s="8" t="s">
        <v>600</v>
      </c>
      <c r="U23" s="650"/>
      <c r="V23" s="650"/>
      <c r="W23" s="650"/>
      <c r="X23" s="650"/>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653"/>
      <c r="AV23" s="653"/>
      <c r="AW23" s="654"/>
      <c r="AX23" s="45"/>
      <c r="AY23" s="45"/>
      <c r="AZ23" s="45"/>
      <c r="BA23" s="45"/>
      <c r="BB23" s="45"/>
      <c r="BC23" s="45"/>
      <c r="BD23" s="45"/>
      <c r="BE23" s="45"/>
      <c r="BF23" s="45"/>
      <c r="BG23" s="45"/>
      <c r="BH23" s="45"/>
      <c r="BI23" s="45"/>
      <c r="BJ23" s="45"/>
      <c r="BK23" s="45"/>
      <c r="BL23" s="45"/>
      <c r="BM23" s="45"/>
      <c r="BN23" s="45"/>
      <c r="BO23" s="45"/>
      <c r="BP23" s="114" t="s">
        <v>141</v>
      </c>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row>
    <row r="24" spans="1:237" x14ac:dyDescent="0.15">
      <c r="A24" s="606"/>
      <c r="B24" s="607"/>
      <c r="C24" s="607"/>
      <c r="D24" s="648"/>
      <c r="E24" s="648"/>
      <c r="F24" s="648"/>
      <c r="G24" s="648"/>
      <c r="H24" s="648"/>
      <c r="I24" s="658" t="s">
        <v>601</v>
      </c>
      <c r="J24" s="659"/>
      <c r="K24" s="659"/>
      <c r="L24" s="659"/>
      <c r="M24" s="659"/>
      <c r="N24" s="659"/>
      <c r="O24" s="111"/>
      <c r="P24" s="664"/>
      <c r="Q24" s="664"/>
      <c r="R24" s="664"/>
      <c r="S24" s="664"/>
      <c r="T24" s="664"/>
      <c r="U24" s="664"/>
      <c r="V24" s="664"/>
      <c r="W24" s="664"/>
      <c r="X24" s="664"/>
      <c r="Y24" s="664"/>
      <c r="Z24" s="664"/>
      <c r="AA24" s="664"/>
      <c r="AB24" s="664"/>
      <c r="AC24" s="664"/>
      <c r="AD24" s="664"/>
      <c r="AE24" s="664"/>
      <c r="AF24" s="664"/>
      <c r="AG24" s="664"/>
      <c r="AH24" s="664"/>
      <c r="AI24" s="664"/>
      <c r="AJ24" s="664"/>
      <c r="AK24" s="664"/>
      <c r="AL24" s="664"/>
      <c r="AM24" s="664"/>
      <c r="AN24" s="664"/>
      <c r="AO24" s="664"/>
      <c r="AP24" s="664"/>
      <c r="AQ24" s="664"/>
      <c r="AR24" s="664"/>
      <c r="AS24" s="664"/>
      <c r="AT24" s="664"/>
      <c r="AU24" s="653"/>
      <c r="AV24" s="653"/>
      <c r="AW24" s="654"/>
      <c r="AX24" s="45"/>
      <c r="AY24" s="45"/>
      <c r="AZ24" s="45"/>
      <c r="BA24" s="45"/>
      <c r="BB24" s="45"/>
      <c r="BC24" s="45"/>
      <c r="BD24" s="45"/>
      <c r="BE24" s="45"/>
      <c r="BF24" s="45"/>
      <c r="BG24" s="45"/>
      <c r="BH24" s="45"/>
      <c r="BI24" s="45"/>
      <c r="BJ24" s="45"/>
      <c r="BK24" s="45"/>
      <c r="BL24" s="45"/>
      <c r="BM24" s="45"/>
      <c r="BN24" s="45"/>
      <c r="BO24" s="45"/>
      <c r="BP24" s="114" t="s">
        <v>152</v>
      </c>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row>
    <row r="25" spans="1:237" x14ac:dyDescent="0.15">
      <c r="A25" s="606"/>
      <c r="B25" s="607"/>
      <c r="C25" s="607"/>
      <c r="D25" s="665" t="s">
        <v>602</v>
      </c>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665"/>
      <c r="AL25" s="665"/>
      <c r="AM25" s="665"/>
      <c r="AN25" s="665"/>
      <c r="AO25" s="665"/>
      <c r="AP25" s="665"/>
      <c r="AQ25" s="665"/>
      <c r="AR25" s="665"/>
      <c r="AS25" s="665"/>
      <c r="AT25" s="665"/>
      <c r="AU25" s="653"/>
      <c r="AV25" s="653"/>
      <c r="AW25" s="654"/>
      <c r="AX25" s="45"/>
      <c r="AY25" s="45"/>
      <c r="AZ25" s="45"/>
      <c r="BA25" s="45"/>
      <c r="BB25" s="45"/>
      <c r="BC25" s="45"/>
      <c r="BD25" s="45"/>
      <c r="BE25" s="45"/>
      <c r="BF25" s="45"/>
      <c r="BG25" s="45"/>
      <c r="BH25" s="45"/>
      <c r="BI25" s="45"/>
      <c r="BJ25" s="45"/>
      <c r="BK25" s="45"/>
      <c r="BL25" s="45"/>
      <c r="BM25" s="45"/>
      <c r="BN25" s="45"/>
      <c r="BO25" s="45"/>
      <c r="BP25" s="114" t="s">
        <v>156</v>
      </c>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row>
    <row r="26" spans="1:237" x14ac:dyDescent="0.15">
      <c r="A26" s="606"/>
      <c r="B26" s="607"/>
      <c r="C26" s="607"/>
      <c r="D26" s="665"/>
      <c r="E26" s="665"/>
      <c r="F26" s="665"/>
      <c r="G26" s="665"/>
      <c r="H26" s="665"/>
      <c r="I26" s="665"/>
      <c r="J26" s="665"/>
      <c r="K26" s="665"/>
      <c r="L26" s="665"/>
      <c r="M26" s="665"/>
      <c r="N26" s="665"/>
      <c r="O26" s="665"/>
      <c r="P26" s="665"/>
      <c r="Q26" s="665"/>
      <c r="R26" s="665"/>
      <c r="S26" s="665"/>
      <c r="T26" s="665"/>
      <c r="U26" s="665"/>
      <c r="V26" s="665"/>
      <c r="W26" s="665"/>
      <c r="X26" s="665"/>
      <c r="Y26" s="665"/>
      <c r="Z26" s="665"/>
      <c r="AA26" s="665"/>
      <c r="AB26" s="665"/>
      <c r="AC26" s="665"/>
      <c r="AD26" s="665"/>
      <c r="AE26" s="665"/>
      <c r="AF26" s="665"/>
      <c r="AG26" s="665"/>
      <c r="AH26" s="665"/>
      <c r="AI26" s="665"/>
      <c r="AJ26" s="665"/>
      <c r="AK26" s="665"/>
      <c r="AL26" s="665"/>
      <c r="AM26" s="665"/>
      <c r="AN26" s="665"/>
      <c r="AO26" s="665"/>
      <c r="AP26" s="665"/>
      <c r="AQ26" s="665"/>
      <c r="AR26" s="665"/>
      <c r="AS26" s="665"/>
      <c r="AT26" s="665"/>
      <c r="AU26" s="653"/>
      <c r="AV26" s="653"/>
      <c r="AW26" s="654"/>
      <c r="AX26" s="45"/>
      <c r="AY26" s="45"/>
      <c r="AZ26" s="45"/>
      <c r="BA26" s="45"/>
      <c r="BB26" s="45"/>
      <c r="BC26" s="45"/>
      <c r="BD26" s="45"/>
      <c r="BE26" s="45"/>
      <c r="BF26" s="45"/>
      <c r="BG26" s="45"/>
      <c r="BH26" s="45"/>
      <c r="BI26" s="45"/>
      <c r="BJ26" s="45"/>
      <c r="BK26" s="45"/>
      <c r="BL26" s="45"/>
      <c r="BM26" s="45"/>
      <c r="BN26" s="45"/>
      <c r="BO26" s="45"/>
      <c r="BP26" s="114" t="s">
        <v>161</v>
      </c>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row>
    <row r="27" spans="1:237" x14ac:dyDescent="0.15">
      <c r="A27" s="606"/>
      <c r="B27" s="607"/>
      <c r="C27" s="607"/>
      <c r="D27" s="665" t="s">
        <v>603</v>
      </c>
      <c r="E27" s="665"/>
      <c r="F27" s="665"/>
      <c r="G27" s="665"/>
      <c r="H27" s="665"/>
      <c r="I27" s="665"/>
      <c r="J27" s="665"/>
      <c r="K27" s="665"/>
      <c r="L27" s="665"/>
      <c r="M27" s="665"/>
      <c r="N27" s="665"/>
      <c r="O27" s="665"/>
      <c r="P27" s="665"/>
      <c r="Q27" s="665"/>
      <c r="R27" s="665"/>
      <c r="S27" s="665"/>
      <c r="T27" s="665"/>
      <c r="U27" s="665"/>
      <c r="V27" s="665"/>
      <c r="W27" s="665"/>
      <c r="X27" s="665"/>
      <c r="Y27" s="665"/>
      <c r="Z27" s="665"/>
      <c r="AA27" s="665"/>
      <c r="AB27" s="665"/>
      <c r="AC27" s="665"/>
      <c r="AD27" s="665"/>
      <c r="AE27" s="665"/>
      <c r="AF27" s="665"/>
      <c r="AG27" s="665"/>
      <c r="AH27" s="665"/>
      <c r="AI27" s="665"/>
      <c r="AJ27" s="665"/>
      <c r="AK27" s="665"/>
      <c r="AL27" s="665"/>
      <c r="AM27" s="665"/>
      <c r="AN27" s="665"/>
      <c r="AO27" s="665"/>
      <c r="AP27" s="665"/>
      <c r="AQ27" s="665"/>
      <c r="AR27" s="665"/>
      <c r="AS27" s="665"/>
      <c r="AT27" s="665"/>
      <c r="AU27" s="653"/>
      <c r="AV27" s="653"/>
      <c r="AW27" s="654"/>
      <c r="AX27" s="45"/>
      <c r="AY27" s="45"/>
      <c r="AZ27" s="45"/>
      <c r="BA27" s="45"/>
      <c r="BB27" s="45"/>
      <c r="BC27" s="45"/>
      <c r="BD27" s="45"/>
      <c r="BE27" s="45"/>
      <c r="BF27" s="45"/>
      <c r="BG27" s="45"/>
      <c r="BH27" s="45"/>
      <c r="BI27" s="45"/>
      <c r="BJ27" s="45"/>
      <c r="BK27" s="45"/>
      <c r="BL27" s="45"/>
      <c r="BM27" s="45"/>
      <c r="BN27" s="45"/>
      <c r="BO27" s="45"/>
      <c r="BP27" s="114" t="s">
        <v>167</v>
      </c>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row>
    <row r="28" spans="1:237" x14ac:dyDescent="0.15">
      <c r="A28" s="606"/>
      <c r="B28" s="607"/>
      <c r="C28" s="607"/>
      <c r="D28" s="665"/>
      <c r="E28" s="665"/>
      <c r="F28" s="665"/>
      <c r="G28" s="665"/>
      <c r="H28" s="665"/>
      <c r="I28" s="665"/>
      <c r="J28" s="665"/>
      <c r="K28" s="665"/>
      <c r="L28" s="665"/>
      <c r="M28" s="665"/>
      <c r="N28" s="665"/>
      <c r="O28" s="665"/>
      <c r="P28" s="665"/>
      <c r="Q28" s="665"/>
      <c r="R28" s="665"/>
      <c r="S28" s="665"/>
      <c r="T28" s="665"/>
      <c r="U28" s="665"/>
      <c r="V28" s="665"/>
      <c r="W28" s="665"/>
      <c r="X28" s="665"/>
      <c r="Y28" s="665"/>
      <c r="Z28" s="665"/>
      <c r="AA28" s="665"/>
      <c r="AB28" s="665"/>
      <c r="AC28" s="665"/>
      <c r="AD28" s="665"/>
      <c r="AE28" s="665"/>
      <c r="AF28" s="665"/>
      <c r="AG28" s="665"/>
      <c r="AH28" s="665"/>
      <c r="AI28" s="665"/>
      <c r="AJ28" s="665"/>
      <c r="AK28" s="665"/>
      <c r="AL28" s="665"/>
      <c r="AM28" s="665"/>
      <c r="AN28" s="665"/>
      <c r="AO28" s="665"/>
      <c r="AP28" s="665"/>
      <c r="AQ28" s="665"/>
      <c r="AR28" s="665"/>
      <c r="AS28" s="665"/>
      <c r="AT28" s="665"/>
      <c r="AU28" s="653"/>
      <c r="AV28" s="653"/>
      <c r="AW28" s="654"/>
      <c r="AX28" s="45"/>
      <c r="AY28" s="45"/>
      <c r="AZ28" s="45"/>
      <c r="BA28" s="45"/>
      <c r="BB28" s="45"/>
      <c r="BC28" s="45"/>
      <c r="BD28" s="45"/>
      <c r="BE28" s="45"/>
      <c r="BF28" s="45"/>
      <c r="BG28" s="45"/>
      <c r="BH28" s="45"/>
      <c r="BI28" s="45"/>
      <c r="BJ28" s="45"/>
      <c r="BK28" s="45"/>
      <c r="BL28" s="45"/>
      <c r="BM28" s="45"/>
      <c r="BN28" s="45"/>
      <c r="BO28" s="45"/>
      <c r="BP28" s="114" t="s">
        <v>170</v>
      </c>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row>
    <row r="29" spans="1:237" x14ac:dyDescent="0.15">
      <c r="A29" s="606"/>
      <c r="B29" s="607"/>
      <c r="C29" s="607"/>
      <c r="D29" s="665" t="s">
        <v>604</v>
      </c>
      <c r="E29" s="665"/>
      <c r="F29" s="665"/>
      <c r="G29" s="665"/>
      <c r="H29" s="665"/>
      <c r="I29" s="665"/>
      <c r="J29" s="665"/>
      <c r="K29" s="665"/>
      <c r="L29" s="665"/>
      <c r="M29" s="665"/>
      <c r="N29" s="665"/>
      <c r="O29" s="665"/>
      <c r="P29" s="665"/>
      <c r="Q29" s="665"/>
      <c r="R29" s="665"/>
      <c r="S29" s="665"/>
      <c r="T29" s="665"/>
      <c r="U29" s="665"/>
      <c r="V29" s="665"/>
      <c r="W29" s="665"/>
      <c r="X29" s="665"/>
      <c r="Y29" s="665"/>
      <c r="Z29" s="665"/>
      <c r="AA29" s="665"/>
      <c r="AB29" s="665"/>
      <c r="AC29" s="665"/>
      <c r="AD29" s="665"/>
      <c r="AE29" s="665"/>
      <c r="AF29" s="665"/>
      <c r="AG29" s="665"/>
      <c r="AH29" s="665"/>
      <c r="AI29" s="665"/>
      <c r="AJ29" s="665"/>
      <c r="AK29" s="665"/>
      <c r="AL29" s="665"/>
      <c r="AM29" s="665"/>
      <c r="AN29" s="665"/>
      <c r="AO29" s="665"/>
      <c r="AP29" s="665"/>
      <c r="AQ29" s="665"/>
      <c r="AR29" s="665"/>
      <c r="AS29" s="665"/>
      <c r="AT29" s="665"/>
      <c r="AU29" s="653"/>
      <c r="AV29" s="653"/>
      <c r="AW29" s="654"/>
      <c r="AX29" s="45"/>
      <c r="AY29" s="45"/>
      <c r="AZ29" s="45"/>
      <c r="BA29" s="45"/>
      <c r="BB29" s="45"/>
      <c r="BC29" s="45"/>
      <c r="BD29" s="45"/>
      <c r="BE29" s="45"/>
      <c r="BF29" s="45"/>
      <c r="BG29" s="45"/>
      <c r="BH29" s="45"/>
      <c r="BI29" s="45"/>
      <c r="BJ29" s="45"/>
      <c r="BK29" s="45"/>
      <c r="BL29" s="45"/>
      <c r="BM29" s="45"/>
      <c r="BN29" s="45"/>
      <c r="BO29" s="45"/>
      <c r="BP29" s="114" t="s">
        <v>176</v>
      </c>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row>
    <row r="30" spans="1:237" x14ac:dyDescent="0.15">
      <c r="A30" s="606"/>
      <c r="B30" s="607"/>
      <c r="C30" s="607"/>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c r="AC30" s="665"/>
      <c r="AD30" s="665"/>
      <c r="AE30" s="665"/>
      <c r="AF30" s="665"/>
      <c r="AG30" s="665"/>
      <c r="AH30" s="665"/>
      <c r="AI30" s="665"/>
      <c r="AJ30" s="665"/>
      <c r="AK30" s="665"/>
      <c r="AL30" s="665"/>
      <c r="AM30" s="665"/>
      <c r="AN30" s="665"/>
      <c r="AO30" s="665"/>
      <c r="AP30" s="665"/>
      <c r="AQ30" s="665"/>
      <c r="AR30" s="665"/>
      <c r="AS30" s="665"/>
      <c r="AT30" s="665"/>
      <c r="AU30" s="653"/>
      <c r="AV30" s="653"/>
      <c r="AW30" s="654"/>
      <c r="AX30" s="45"/>
      <c r="AY30" s="45"/>
      <c r="AZ30" s="45"/>
      <c r="BA30" s="45"/>
      <c r="BB30" s="45"/>
      <c r="BC30" s="45"/>
      <c r="BD30" s="45"/>
      <c r="BE30" s="45"/>
      <c r="BF30" s="45"/>
      <c r="BG30" s="45"/>
      <c r="BH30" s="45"/>
      <c r="BI30" s="45"/>
      <c r="BJ30" s="45"/>
      <c r="BK30" s="45"/>
      <c r="BL30" s="45"/>
      <c r="BM30" s="45"/>
      <c r="BN30" s="45"/>
      <c r="BO30" s="45"/>
      <c r="BP30" s="114" t="s">
        <v>182</v>
      </c>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row>
    <row r="31" spans="1:237" x14ac:dyDescent="0.15">
      <c r="A31" s="606"/>
      <c r="B31" s="607"/>
      <c r="C31" s="607"/>
      <c r="D31" s="648" t="s">
        <v>605</v>
      </c>
      <c r="E31" s="648"/>
      <c r="F31" s="648"/>
      <c r="G31" s="648"/>
      <c r="H31" s="648"/>
      <c r="I31" s="648"/>
      <c r="J31" s="648"/>
      <c r="K31" s="648"/>
      <c r="L31" s="648"/>
      <c r="M31" s="648"/>
      <c r="N31" s="648"/>
      <c r="O31" s="648"/>
      <c r="P31" s="648"/>
      <c r="Q31" s="648"/>
      <c r="R31" s="648"/>
      <c r="S31" s="648"/>
      <c r="T31" s="648"/>
      <c r="U31" s="648"/>
      <c r="V31" s="648"/>
      <c r="W31" s="648"/>
      <c r="X31" s="648"/>
      <c r="Y31" s="648"/>
      <c r="Z31" s="648"/>
      <c r="AA31" s="648"/>
      <c r="AB31" s="648"/>
      <c r="AC31" s="648"/>
      <c r="AD31" s="648"/>
      <c r="AE31" s="648"/>
      <c r="AF31" s="648"/>
      <c r="AG31" s="648"/>
      <c r="AH31" s="648"/>
      <c r="AI31" s="648"/>
      <c r="AJ31" s="648"/>
      <c r="AK31" s="648"/>
      <c r="AL31" s="648"/>
      <c r="AM31" s="648"/>
      <c r="AN31" s="648"/>
      <c r="AO31" s="648"/>
      <c r="AP31" s="648"/>
      <c r="AQ31" s="648"/>
      <c r="AR31" s="648"/>
      <c r="AS31" s="648"/>
      <c r="AT31" s="648"/>
      <c r="AU31" s="653"/>
      <c r="AV31" s="653"/>
      <c r="AW31" s="654"/>
      <c r="AX31" s="45"/>
      <c r="AY31" s="45"/>
      <c r="AZ31" s="45"/>
      <c r="BA31" s="45"/>
      <c r="BB31" s="45"/>
      <c r="BC31" s="45"/>
      <c r="BD31" s="45"/>
      <c r="BE31" s="45"/>
      <c r="BF31" s="45"/>
      <c r="BG31" s="45"/>
      <c r="BH31" s="45"/>
      <c r="BI31" s="45"/>
      <c r="BJ31" s="45"/>
      <c r="BK31" s="45"/>
      <c r="BL31" s="45"/>
      <c r="BM31" s="45"/>
      <c r="BN31" s="45"/>
      <c r="BO31" s="45"/>
      <c r="BP31" s="114" t="s">
        <v>185</v>
      </c>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row>
    <row r="32" spans="1:237" x14ac:dyDescent="0.15">
      <c r="A32" s="606"/>
      <c r="B32" s="607"/>
      <c r="C32" s="607"/>
      <c r="D32" s="666"/>
      <c r="E32" s="666"/>
      <c r="F32" s="666"/>
      <c r="G32" s="666"/>
      <c r="H32" s="666"/>
      <c r="I32" s="666"/>
      <c r="J32" s="666"/>
      <c r="K32" s="666"/>
      <c r="L32" s="666"/>
      <c r="M32" s="666"/>
      <c r="N32" s="666"/>
      <c r="O32" s="666"/>
      <c r="P32" s="666"/>
      <c r="Q32" s="666"/>
      <c r="R32" s="666"/>
      <c r="S32" s="666"/>
      <c r="T32" s="666"/>
      <c r="U32" s="666"/>
      <c r="V32" s="666"/>
      <c r="W32" s="666"/>
      <c r="X32" s="666"/>
      <c r="Y32" s="666"/>
      <c r="Z32" s="666"/>
      <c r="AA32" s="666"/>
      <c r="AB32" s="666"/>
      <c r="AC32" s="666"/>
      <c r="AD32" s="666"/>
      <c r="AE32" s="666"/>
      <c r="AF32" s="666"/>
      <c r="AG32" s="666"/>
      <c r="AH32" s="666"/>
      <c r="AI32" s="666"/>
      <c r="AJ32" s="666"/>
      <c r="AK32" s="666"/>
      <c r="AL32" s="666"/>
      <c r="AM32" s="666"/>
      <c r="AN32" s="666"/>
      <c r="AO32" s="666"/>
      <c r="AP32" s="666"/>
      <c r="AQ32" s="666"/>
      <c r="AR32" s="666"/>
      <c r="AS32" s="666"/>
      <c r="AT32" s="666"/>
      <c r="AU32" s="653"/>
      <c r="AV32" s="653"/>
      <c r="AW32" s="654"/>
      <c r="AX32" s="45"/>
      <c r="AY32" s="45"/>
      <c r="AZ32" s="45"/>
      <c r="BA32" s="45"/>
      <c r="BB32" s="45"/>
      <c r="BC32" s="45"/>
      <c r="BD32" s="45"/>
      <c r="BE32" s="45"/>
      <c r="BF32" s="45"/>
      <c r="BG32" s="45"/>
      <c r="BH32" s="45"/>
      <c r="BI32" s="45"/>
      <c r="BJ32" s="45"/>
      <c r="BK32" s="45"/>
      <c r="BL32" s="45"/>
      <c r="BM32" s="45"/>
      <c r="BN32" s="45"/>
      <c r="BO32" s="45"/>
      <c r="BP32" s="114" t="s">
        <v>188</v>
      </c>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row>
    <row r="33" spans="1:237" x14ac:dyDescent="0.15">
      <c r="A33" s="606"/>
      <c r="B33" s="607"/>
      <c r="C33" s="607"/>
      <c r="D33" s="667"/>
      <c r="E33" s="668"/>
      <c r="F33" s="668"/>
      <c r="G33" s="668"/>
      <c r="H33" s="668"/>
      <c r="I33" s="668"/>
      <c r="J33" s="669"/>
      <c r="K33" s="667" t="s">
        <v>606</v>
      </c>
      <c r="L33" s="668"/>
      <c r="M33" s="668"/>
      <c r="N33" s="668"/>
      <c r="O33" s="668"/>
      <c r="P33" s="668"/>
      <c r="Q33" s="668"/>
      <c r="R33" s="668"/>
      <c r="S33" s="668"/>
      <c r="T33" s="668"/>
      <c r="U33" s="669"/>
      <c r="V33" s="667" t="s">
        <v>607</v>
      </c>
      <c r="W33" s="668"/>
      <c r="X33" s="668"/>
      <c r="Y33" s="668"/>
      <c r="Z33" s="668"/>
      <c r="AA33" s="668"/>
      <c r="AB33" s="668"/>
      <c r="AC33" s="668"/>
      <c r="AD33" s="668"/>
      <c r="AE33" s="669"/>
      <c r="AF33" s="667" t="s">
        <v>608</v>
      </c>
      <c r="AG33" s="668"/>
      <c r="AH33" s="668"/>
      <c r="AI33" s="668"/>
      <c r="AJ33" s="668"/>
      <c r="AK33" s="668"/>
      <c r="AL33" s="668"/>
      <c r="AM33" s="668"/>
      <c r="AN33" s="668"/>
      <c r="AO33" s="668"/>
      <c r="AP33" s="668"/>
      <c r="AQ33" s="668"/>
      <c r="AR33" s="668"/>
      <c r="AS33" s="668"/>
      <c r="AT33" s="669"/>
      <c r="AU33" s="653"/>
      <c r="AV33" s="653"/>
      <c r="AW33" s="654"/>
      <c r="AX33" s="45"/>
      <c r="AY33" s="45"/>
      <c r="AZ33" s="45"/>
      <c r="BA33" s="45"/>
      <c r="BB33" s="45"/>
      <c r="BC33" s="45"/>
      <c r="BD33" s="45"/>
      <c r="BE33" s="45"/>
      <c r="BF33" s="45"/>
      <c r="BG33" s="45"/>
      <c r="BH33" s="45"/>
      <c r="BI33" s="45"/>
      <c r="BJ33" s="45"/>
      <c r="BK33" s="45"/>
      <c r="BL33" s="45"/>
      <c r="BM33" s="45"/>
      <c r="BN33" s="45"/>
      <c r="BO33" s="45"/>
      <c r="BP33" s="114" t="s">
        <v>198</v>
      </c>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row>
    <row r="34" spans="1:237" x14ac:dyDescent="0.15">
      <c r="A34" s="606"/>
      <c r="B34" s="607"/>
      <c r="C34" s="607"/>
      <c r="D34" s="670"/>
      <c r="E34" s="666"/>
      <c r="F34" s="666"/>
      <c r="G34" s="666"/>
      <c r="H34" s="666"/>
      <c r="I34" s="666"/>
      <c r="J34" s="671"/>
      <c r="K34" s="670"/>
      <c r="L34" s="666"/>
      <c r="M34" s="666"/>
      <c r="N34" s="666"/>
      <c r="O34" s="666"/>
      <c r="P34" s="666"/>
      <c r="Q34" s="666"/>
      <c r="R34" s="666"/>
      <c r="S34" s="666"/>
      <c r="T34" s="666"/>
      <c r="U34" s="671"/>
      <c r="V34" s="670"/>
      <c r="W34" s="666"/>
      <c r="X34" s="666"/>
      <c r="Y34" s="666"/>
      <c r="Z34" s="666"/>
      <c r="AA34" s="666"/>
      <c r="AB34" s="666"/>
      <c r="AC34" s="666"/>
      <c r="AD34" s="666"/>
      <c r="AE34" s="671"/>
      <c r="AF34" s="670"/>
      <c r="AG34" s="666"/>
      <c r="AH34" s="666"/>
      <c r="AI34" s="666"/>
      <c r="AJ34" s="666"/>
      <c r="AK34" s="666"/>
      <c r="AL34" s="666"/>
      <c r="AM34" s="666"/>
      <c r="AN34" s="666"/>
      <c r="AO34" s="666"/>
      <c r="AP34" s="666"/>
      <c r="AQ34" s="666"/>
      <c r="AR34" s="666"/>
      <c r="AS34" s="666"/>
      <c r="AT34" s="671"/>
      <c r="AU34" s="653"/>
      <c r="AV34" s="653"/>
      <c r="AW34" s="654"/>
      <c r="AX34" s="45"/>
      <c r="AY34" s="45"/>
      <c r="AZ34" s="45"/>
      <c r="BA34" s="45"/>
      <c r="BB34" s="45"/>
      <c r="BC34" s="45"/>
      <c r="BD34" s="45"/>
      <c r="BE34" s="45"/>
      <c r="BF34" s="45"/>
      <c r="BG34" s="45"/>
      <c r="BH34" s="45"/>
      <c r="BI34" s="45"/>
      <c r="BJ34" s="45"/>
      <c r="BK34" s="45"/>
      <c r="BL34" s="45"/>
      <c r="BM34" s="45"/>
      <c r="BN34" s="45"/>
      <c r="BO34" s="45"/>
      <c r="BP34" s="114" t="s">
        <v>201</v>
      </c>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row>
    <row r="35" spans="1:237" x14ac:dyDescent="0.15">
      <c r="A35" s="606"/>
      <c r="B35" s="607"/>
      <c r="C35" s="607"/>
      <c r="D35" s="667" t="s">
        <v>609</v>
      </c>
      <c r="E35" s="668"/>
      <c r="F35" s="668"/>
      <c r="G35" s="668"/>
      <c r="H35" s="668"/>
      <c r="I35" s="668"/>
      <c r="J35" s="669"/>
      <c r="K35" s="667">
        <v>1</v>
      </c>
      <c r="L35" s="668"/>
      <c r="M35" s="668"/>
      <c r="N35" s="668"/>
      <c r="O35" s="668"/>
      <c r="P35" s="668"/>
      <c r="Q35" s="668"/>
      <c r="R35" s="668"/>
      <c r="S35" s="668"/>
      <c r="T35" s="668"/>
      <c r="U35" s="669"/>
      <c r="V35" s="672">
        <v>60</v>
      </c>
      <c r="W35" s="673"/>
      <c r="X35" s="673"/>
      <c r="Y35" s="673"/>
      <c r="Z35" s="673"/>
      <c r="AA35" s="673"/>
      <c r="AB35" s="676" t="s">
        <v>610</v>
      </c>
      <c r="AC35" s="676"/>
      <c r="AD35" s="676"/>
      <c r="AE35" s="677"/>
      <c r="AF35" s="667"/>
      <c r="AG35" s="668"/>
      <c r="AH35" s="668"/>
      <c r="AI35" s="668"/>
      <c r="AJ35" s="668"/>
      <c r="AK35" s="668"/>
      <c r="AL35" s="668"/>
      <c r="AM35" s="668"/>
      <c r="AN35" s="668"/>
      <c r="AO35" s="668"/>
      <c r="AP35" s="668"/>
      <c r="AQ35" s="668"/>
      <c r="AR35" s="668"/>
      <c r="AS35" s="668"/>
      <c r="AT35" s="669"/>
      <c r="AU35" s="653"/>
      <c r="AV35" s="653"/>
      <c r="AW35" s="654"/>
      <c r="AX35" s="45"/>
      <c r="AY35" s="45"/>
      <c r="AZ35" s="45"/>
      <c r="BA35" s="45"/>
      <c r="BB35" s="45"/>
      <c r="BC35" s="45"/>
      <c r="BD35" s="45"/>
      <c r="BE35" s="45"/>
      <c r="BF35" s="45"/>
      <c r="BG35" s="45"/>
      <c r="BH35" s="45"/>
      <c r="BI35" s="45"/>
      <c r="BJ35" s="45"/>
      <c r="BK35" s="45"/>
      <c r="BL35" s="45"/>
      <c r="BM35" s="45"/>
      <c r="BN35" s="45"/>
      <c r="BO35" s="45"/>
      <c r="BP35" s="114" t="s">
        <v>236</v>
      </c>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row>
    <row r="36" spans="1:237" x14ac:dyDescent="0.15">
      <c r="A36" s="606"/>
      <c r="B36" s="607"/>
      <c r="C36" s="607"/>
      <c r="D36" s="670"/>
      <c r="E36" s="666"/>
      <c r="F36" s="666"/>
      <c r="G36" s="666"/>
      <c r="H36" s="666"/>
      <c r="I36" s="666"/>
      <c r="J36" s="671"/>
      <c r="K36" s="670"/>
      <c r="L36" s="666"/>
      <c r="M36" s="666"/>
      <c r="N36" s="666"/>
      <c r="O36" s="666"/>
      <c r="P36" s="666"/>
      <c r="Q36" s="666"/>
      <c r="R36" s="666"/>
      <c r="S36" s="666"/>
      <c r="T36" s="666"/>
      <c r="U36" s="671"/>
      <c r="V36" s="674"/>
      <c r="W36" s="675"/>
      <c r="X36" s="675"/>
      <c r="Y36" s="675"/>
      <c r="Z36" s="675"/>
      <c r="AA36" s="675"/>
      <c r="AB36" s="678"/>
      <c r="AC36" s="678"/>
      <c r="AD36" s="678"/>
      <c r="AE36" s="679"/>
      <c r="AF36" s="670"/>
      <c r="AG36" s="666"/>
      <c r="AH36" s="666"/>
      <c r="AI36" s="666"/>
      <c r="AJ36" s="666"/>
      <c r="AK36" s="666"/>
      <c r="AL36" s="666"/>
      <c r="AM36" s="666"/>
      <c r="AN36" s="666"/>
      <c r="AO36" s="666"/>
      <c r="AP36" s="666"/>
      <c r="AQ36" s="666"/>
      <c r="AR36" s="666"/>
      <c r="AS36" s="666"/>
      <c r="AT36" s="671"/>
      <c r="AU36" s="653"/>
      <c r="AV36" s="653"/>
      <c r="AW36" s="654"/>
      <c r="AX36" s="45"/>
      <c r="AY36" s="45"/>
      <c r="AZ36" s="45"/>
      <c r="BA36" s="45"/>
      <c r="BB36" s="45"/>
      <c r="BC36" s="45"/>
      <c r="BD36" s="45"/>
      <c r="BE36" s="45"/>
      <c r="BF36" s="45"/>
      <c r="BG36" s="45"/>
      <c r="BH36" s="45"/>
      <c r="BI36" s="45"/>
      <c r="BJ36" s="45"/>
      <c r="BK36" s="45"/>
      <c r="BL36" s="45"/>
      <c r="BM36" s="45"/>
      <c r="BN36" s="45"/>
      <c r="BO36" s="45"/>
      <c r="BP36" s="114" t="s">
        <v>209</v>
      </c>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row>
    <row r="37" spans="1:237" x14ac:dyDescent="0.15">
      <c r="A37" s="606"/>
      <c r="B37" s="607"/>
      <c r="C37" s="607"/>
      <c r="D37" s="667" t="s">
        <v>611</v>
      </c>
      <c r="E37" s="668"/>
      <c r="F37" s="668"/>
      <c r="G37" s="668"/>
      <c r="H37" s="668"/>
      <c r="I37" s="668"/>
      <c r="J37" s="669"/>
      <c r="K37" s="680">
        <f>'01.入会申込書'!M78</f>
        <v>0</v>
      </c>
      <c r="L37" s="668"/>
      <c r="M37" s="668"/>
      <c r="N37" s="668"/>
      <c r="O37" s="668"/>
      <c r="P37" s="668"/>
      <c r="Q37" s="668"/>
      <c r="R37" s="668"/>
      <c r="S37" s="668"/>
      <c r="T37" s="668"/>
      <c r="U37" s="669"/>
      <c r="V37" s="672">
        <f>K37*30</f>
        <v>0</v>
      </c>
      <c r="W37" s="673"/>
      <c r="X37" s="673"/>
      <c r="Y37" s="673"/>
      <c r="Z37" s="673"/>
      <c r="AA37" s="673"/>
      <c r="AB37" s="676" t="s">
        <v>612</v>
      </c>
      <c r="AC37" s="676"/>
      <c r="AD37" s="676"/>
      <c r="AE37" s="677"/>
      <c r="AF37" s="667"/>
      <c r="AG37" s="668"/>
      <c r="AH37" s="668"/>
      <c r="AI37" s="668"/>
      <c r="AJ37" s="668"/>
      <c r="AK37" s="668"/>
      <c r="AL37" s="668"/>
      <c r="AM37" s="668"/>
      <c r="AN37" s="668"/>
      <c r="AO37" s="668"/>
      <c r="AP37" s="668"/>
      <c r="AQ37" s="668"/>
      <c r="AR37" s="668"/>
      <c r="AS37" s="668"/>
      <c r="AT37" s="669"/>
      <c r="AU37" s="653"/>
      <c r="AV37" s="653"/>
      <c r="AW37" s="654"/>
      <c r="AX37" s="45"/>
      <c r="AY37" s="45"/>
      <c r="AZ37" s="45"/>
      <c r="BA37" s="45"/>
      <c r="BB37" s="45"/>
      <c r="BC37" s="45"/>
      <c r="BD37" s="45"/>
      <c r="BE37" s="45"/>
      <c r="BF37" s="45"/>
      <c r="BG37" s="45"/>
      <c r="BH37" s="45"/>
      <c r="BI37" s="45"/>
      <c r="BJ37" s="45"/>
      <c r="BK37" s="45"/>
      <c r="BL37" s="45"/>
      <c r="BM37" s="45"/>
      <c r="BN37" s="45"/>
      <c r="BO37" s="45"/>
      <c r="BP37" s="114" t="s">
        <v>212</v>
      </c>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row>
    <row r="38" spans="1:237" x14ac:dyDescent="0.15">
      <c r="A38" s="606"/>
      <c r="B38" s="607"/>
      <c r="C38" s="607"/>
      <c r="D38" s="670"/>
      <c r="E38" s="666"/>
      <c r="F38" s="666"/>
      <c r="G38" s="666"/>
      <c r="H38" s="666"/>
      <c r="I38" s="666"/>
      <c r="J38" s="671"/>
      <c r="K38" s="670"/>
      <c r="L38" s="666"/>
      <c r="M38" s="666"/>
      <c r="N38" s="666"/>
      <c r="O38" s="666"/>
      <c r="P38" s="666"/>
      <c r="Q38" s="666"/>
      <c r="R38" s="666"/>
      <c r="S38" s="666"/>
      <c r="T38" s="666"/>
      <c r="U38" s="671"/>
      <c r="V38" s="674"/>
      <c r="W38" s="675"/>
      <c r="X38" s="675"/>
      <c r="Y38" s="675"/>
      <c r="Z38" s="675"/>
      <c r="AA38" s="675"/>
      <c r="AB38" s="678"/>
      <c r="AC38" s="678"/>
      <c r="AD38" s="678"/>
      <c r="AE38" s="679"/>
      <c r="AF38" s="670"/>
      <c r="AG38" s="666"/>
      <c r="AH38" s="666"/>
      <c r="AI38" s="666"/>
      <c r="AJ38" s="666"/>
      <c r="AK38" s="666"/>
      <c r="AL38" s="666"/>
      <c r="AM38" s="666"/>
      <c r="AN38" s="666"/>
      <c r="AO38" s="666"/>
      <c r="AP38" s="666"/>
      <c r="AQ38" s="666"/>
      <c r="AR38" s="666"/>
      <c r="AS38" s="666"/>
      <c r="AT38" s="671"/>
      <c r="AU38" s="653"/>
      <c r="AV38" s="653"/>
      <c r="AW38" s="654"/>
      <c r="AX38" s="45"/>
      <c r="AY38" s="45"/>
      <c r="AZ38" s="45"/>
      <c r="BA38" s="45"/>
      <c r="BB38" s="45"/>
      <c r="BC38" s="45"/>
      <c r="BD38" s="45"/>
      <c r="BE38" s="45"/>
      <c r="BF38" s="45"/>
      <c r="BG38" s="45"/>
      <c r="BH38" s="45"/>
      <c r="BI38" s="45"/>
      <c r="BJ38" s="45"/>
      <c r="BK38" s="45"/>
      <c r="BL38" s="45"/>
      <c r="BM38" s="45"/>
      <c r="BN38" s="45"/>
      <c r="BO38" s="45"/>
      <c r="BP38" s="114" t="s">
        <v>223</v>
      </c>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row>
    <row r="39" spans="1:237" x14ac:dyDescent="0.15">
      <c r="A39" s="606"/>
      <c r="B39" s="607"/>
      <c r="C39" s="607"/>
      <c r="D39" s="667" t="s">
        <v>613</v>
      </c>
      <c r="E39" s="668"/>
      <c r="F39" s="668"/>
      <c r="G39" s="668"/>
      <c r="H39" s="668"/>
      <c r="I39" s="668"/>
      <c r="J39" s="669"/>
      <c r="K39" s="680">
        <f>K35+K37</f>
        <v>1</v>
      </c>
      <c r="L39" s="668"/>
      <c r="M39" s="668"/>
      <c r="N39" s="668"/>
      <c r="O39" s="668"/>
      <c r="P39" s="668"/>
      <c r="Q39" s="668"/>
      <c r="R39" s="668"/>
      <c r="S39" s="668"/>
      <c r="T39" s="668"/>
      <c r="U39" s="669"/>
      <c r="V39" s="672">
        <f>SUM(V35:AA38)</f>
        <v>60</v>
      </c>
      <c r="W39" s="673"/>
      <c r="X39" s="673"/>
      <c r="Y39" s="673"/>
      <c r="Z39" s="673"/>
      <c r="AA39" s="673"/>
      <c r="AB39" s="676" t="s">
        <v>614</v>
      </c>
      <c r="AC39" s="676"/>
      <c r="AD39" s="676"/>
      <c r="AE39" s="677"/>
      <c r="AF39" s="667"/>
      <c r="AG39" s="668"/>
      <c r="AH39" s="668"/>
      <c r="AI39" s="668"/>
      <c r="AJ39" s="668"/>
      <c r="AK39" s="668"/>
      <c r="AL39" s="668"/>
      <c r="AM39" s="668"/>
      <c r="AN39" s="668"/>
      <c r="AO39" s="668"/>
      <c r="AP39" s="668"/>
      <c r="AQ39" s="668"/>
      <c r="AR39" s="668"/>
      <c r="AS39" s="668"/>
      <c r="AT39" s="669"/>
      <c r="AU39" s="653"/>
      <c r="AV39" s="653"/>
      <c r="AW39" s="654"/>
      <c r="AX39" s="45"/>
      <c r="AY39" s="45"/>
      <c r="AZ39" s="45"/>
      <c r="BA39" s="45"/>
      <c r="BB39" s="45"/>
      <c r="BC39" s="45"/>
      <c r="BD39" s="45"/>
      <c r="BE39" s="45"/>
      <c r="BF39" s="45"/>
      <c r="BG39" s="45"/>
      <c r="BH39" s="45"/>
      <c r="BI39" s="45"/>
      <c r="BJ39" s="45"/>
      <c r="BK39" s="45"/>
      <c r="BL39" s="45"/>
      <c r="BM39" s="45"/>
      <c r="BN39" s="45"/>
      <c r="BO39" s="45"/>
      <c r="BP39" s="114" t="s">
        <v>226</v>
      </c>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row>
    <row r="40" spans="1:237" x14ac:dyDescent="0.15">
      <c r="A40" s="606"/>
      <c r="B40" s="607"/>
      <c r="C40" s="607"/>
      <c r="D40" s="670"/>
      <c r="E40" s="666"/>
      <c r="F40" s="666"/>
      <c r="G40" s="666"/>
      <c r="H40" s="666"/>
      <c r="I40" s="666"/>
      <c r="J40" s="671"/>
      <c r="K40" s="670"/>
      <c r="L40" s="666"/>
      <c r="M40" s="666"/>
      <c r="N40" s="666"/>
      <c r="O40" s="666"/>
      <c r="P40" s="666"/>
      <c r="Q40" s="666"/>
      <c r="R40" s="666"/>
      <c r="S40" s="666"/>
      <c r="T40" s="666"/>
      <c r="U40" s="671"/>
      <c r="V40" s="674"/>
      <c r="W40" s="675"/>
      <c r="X40" s="675"/>
      <c r="Y40" s="675"/>
      <c r="Z40" s="675"/>
      <c r="AA40" s="675"/>
      <c r="AB40" s="678"/>
      <c r="AC40" s="678"/>
      <c r="AD40" s="678"/>
      <c r="AE40" s="679"/>
      <c r="AF40" s="670"/>
      <c r="AG40" s="666"/>
      <c r="AH40" s="666"/>
      <c r="AI40" s="666"/>
      <c r="AJ40" s="666"/>
      <c r="AK40" s="666"/>
      <c r="AL40" s="666"/>
      <c r="AM40" s="666"/>
      <c r="AN40" s="666"/>
      <c r="AO40" s="666"/>
      <c r="AP40" s="666"/>
      <c r="AQ40" s="666"/>
      <c r="AR40" s="666"/>
      <c r="AS40" s="666"/>
      <c r="AT40" s="671"/>
      <c r="AU40" s="653"/>
      <c r="AV40" s="653"/>
      <c r="AW40" s="654"/>
      <c r="AX40" s="45"/>
      <c r="AY40" s="45"/>
      <c r="AZ40" s="45"/>
      <c r="BA40" s="45"/>
      <c r="BB40" s="45"/>
      <c r="BC40" s="45"/>
      <c r="BD40" s="45"/>
      <c r="BE40" s="45"/>
      <c r="BF40" s="45"/>
      <c r="BG40" s="45"/>
      <c r="BH40" s="45"/>
      <c r="BI40" s="45"/>
      <c r="BJ40" s="45"/>
      <c r="BK40" s="45"/>
      <c r="BL40" s="45"/>
      <c r="BM40" s="45"/>
      <c r="BN40" s="45"/>
      <c r="BO40" s="45"/>
      <c r="BP40" s="114" t="s">
        <v>239</v>
      </c>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row>
    <row r="41" spans="1:237" ht="13.5" customHeight="1" thickBot="1" x14ac:dyDescent="0.2">
      <c r="A41" s="606"/>
      <c r="B41" s="607"/>
      <c r="C41" s="607"/>
      <c r="D41" s="681"/>
      <c r="E41" s="682"/>
      <c r="F41" s="682"/>
      <c r="G41" s="682"/>
      <c r="H41" s="682"/>
      <c r="I41" s="682"/>
      <c r="J41" s="682"/>
      <c r="K41" s="682"/>
      <c r="L41" s="682"/>
      <c r="M41" s="682"/>
      <c r="N41" s="682"/>
      <c r="O41" s="682"/>
      <c r="P41" s="682"/>
      <c r="Q41" s="682"/>
      <c r="R41" s="682"/>
      <c r="S41" s="682"/>
      <c r="T41" s="682"/>
      <c r="U41" s="682"/>
      <c r="V41" s="682"/>
      <c r="W41" s="682"/>
      <c r="X41" s="682"/>
      <c r="Y41" s="682"/>
      <c r="Z41" s="682"/>
      <c r="AA41" s="682"/>
      <c r="AB41" s="682"/>
      <c r="AC41" s="682"/>
      <c r="AD41" s="682"/>
      <c r="AE41" s="682"/>
      <c r="AF41" s="682"/>
      <c r="AG41" s="682"/>
      <c r="AH41" s="682"/>
      <c r="AI41" s="682"/>
      <c r="AJ41" s="682"/>
      <c r="AK41" s="682"/>
      <c r="AL41" s="682"/>
      <c r="AM41" s="682"/>
      <c r="AN41" s="682"/>
      <c r="AO41" s="682"/>
      <c r="AP41" s="682"/>
      <c r="AQ41" s="682"/>
      <c r="AR41" s="682"/>
      <c r="AS41" s="682"/>
      <c r="AT41" s="683"/>
      <c r="AU41" s="653"/>
      <c r="AV41" s="653"/>
      <c r="AW41" s="654"/>
      <c r="AX41" s="45"/>
      <c r="AY41" s="45"/>
      <c r="AZ41" s="45"/>
      <c r="BA41" s="45"/>
      <c r="BB41" s="45"/>
      <c r="BC41" s="45"/>
      <c r="BD41" s="45"/>
      <c r="BE41" s="45"/>
      <c r="BF41" s="45"/>
      <c r="BG41" s="45"/>
      <c r="BH41" s="45"/>
      <c r="BI41" s="45"/>
      <c r="BJ41" s="45"/>
      <c r="BK41" s="45"/>
      <c r="BL41" s="45"/>
      <c r="BM41" s="45"/>
      <c r="BN41" s="45"/>
      <c r="BO41" s="45"/>
      <c r="BP41" s="114" t="s">
        <v>243</v>
      </c>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row>
    <row r="42" spans="1:237" ht="13.5" customHeight="1" thickTop="1" x14ac:dyDescent="0.15">
      <c r="A42" s="606"/>
      <c r="B42" s="607"/>
      <c r="C42" s="607"/>
      <c r="D42" s="684" t="s">
        <v>615</v>
      </c>
      <c r="E42" s="684"/>
      <c r="F42" s="684"/>
      <c r="G42" s="684"/>
      <c r="H42" s="684"/>
      <c r="I42" s="684"/>
      <c r="J42" s="684"/>
      <c r="K42" s="684"/>
      <c r="L42" s="684"/>
      <c r="M42" s="684"/>
      <c r="N42" s="684"/>
      <c r="O42" s="684"/>
      <c r="P42" s="684"/>
      <c r="Q42" s="684"/>
      <c r="R42" s="684"/>
      <c r="S42" s="684"/>
      <c r="T42" s="684"/>
      <c r="U42" s="684"/>
      <c r="V42" s="684"/>
      <c r="W42" s="684"/>
      <c r="X42" s="684"/>
      <c r="Y42" s="684"/>
      <c r="Z42" s="684"/>
      <c r="AA42" s="684"/>
      <c r="AB42" s="684"/>
      <c r="AC42" s="684"/>
      <c r="AD42" s="684"/>
      <c r="AE42" s="684"/>
      <c r="AF42" s="684"/>
      <c r="AG42" s="684"/>
      <c r="AH42" s="684"/>
      <c r="AI42" s="684"/>
      <c r="AJ42" s="684"/>
      <c r="AK42" s="684"/>
      <c r="AL42" s="684"/>
      <c r="AM42" s="684"/>
      <c r="AN42" s="684"/>
      <c r="AO42" s="684"/>
      <c r="AP42" s="684"/>
      <c r="AQ42" s="684"/>
      <c r="AR42" s="684"/>
      <c r="AS42" s="684"/>
      <c r="AT42" s="684"/>
      <c r="AU42" s="653"/>
      <c r="AV42" s="653"/>
      <c r="AW42" s="654"/>
      <c r="AX42" s="45"/>
      <c r="AY42" s="45"/>
      <c r="AZ42" s="45"/>
      <c r="BA42" s="45"/>
      <c r="BB42" s="45"/>
      <c r="BC42" s="45"/>
      <c r="BD42" s="45"/>
      <c r="BE42" s="45"/>
      <c r="BF42" s="45"/>
      <c r="BG42" s="45"/>
      <c r="BH42" s="45"/>
      <c r="BI42" s="45"/>
      <c r="BJ42" s="45"/>
      <c r="BK42" s="45"/>
      <c r="BL42" s="45"/>
      <c r="BM42" s="45"/>
      <c r="BN42" s="45"/>
      <c r="BO42" s="45"/>
      <c r="BP42" s="114" t="s">
        <v>249</v>
      </c>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c r="FX42" s="45"/>
      <c r="FY42" s="45"/>
      <c r="FZ42" s="45"/>
      <c r="GA42" s="45"/>
      <c r="GB42" s="45"/>
      <c r="GC42" s="45"/>
      <c r="GD42" s="45"/>
      <c r="GE42" s="45"/>
      <c r="GF42" s="45"/>
      <c r="GG42" s="45"/>
      <c r="GH42" s="45"/>
      <c r="GI42" s="45"/>
      <c r="GJ42" s="45"/>
      <c r="GK42" s="45"/>
      <c r="GL42" s="45"/>
      <c r="GM42" s="45"/>
      <c r="GN42" s="45"/>
      <c r="GO42" s="45"/>
      <c r="GP42" s="45"/>
      <c r="GQ42" s="45"/>
      <c r="GR42" s="45"/>
      <c r="GS42" s="45"/>
      <c r="GT42" s="45"/>
      <c r="GU42" s="45"/>
      <c r="GV42" s="45"/>
      <c r="GW42" s="45"/>
      <c r="GX42" s="45"/>
      <c r="GY42" s="45"/>
      <c r="GZ42" s="45"/>
      <c r="HA42" s="45"/>
      <c r="HB42" s="45"/>
      <c r="HC42" s="45"/>
      <c r="HD42" s="45"/>
      <c r="HE42" s="45"/>
      <c r="HF42" s="45"/>
      <c r="HG42" s="45"/>
      <c r="HH42" s="45"/>
      <c r="HI42" s="45"/>
      <c r="HJ42" s="45"/>
      <c r="HK42" s="45"/>
      <c r="HL42" s="45"/>
      <c r="HM42" s="45"/>
      <c r="HN42" s="45"/>
      <c r="HO42" s="45"/>
      <c r="HP42" s="45"/>
      <c r="HQ42" s="45"/>
      <c r="HR42" s="45"/>
      <c r="HS42" s="45"/>
      <c r="HT42" s="45"/>
      <c r="HU42" s="45"/>
      <c r="HV42" s="45"/>
      <c r="HW42" s="45"/>
      <c r="HX42" s="45"/>
      <c r="HY42" s="45"/>
      <c r="HZ42" s="45"/>
      <c r="IA42" s="45"/>
      <c r="IB42" s="45"/>
      <c r="IC42" s="45"/>
    </row>
    <row r="43" spans="1:237" x14ac:dyDescent="0.15">
      <c r="A43" s="606"/>
      <c r="B43" s="607"/>
      <c r="C43" s="607"/>
      <c r="D43" s="665"/>
      <c r="E43" s="665"/>
      <c r="F43" s="665"/>
      <c r="G43" s="665"/>
      <c r="H43" s="665"/>
      <c r="I43" s="665"/>
      <c r="J43" s="665"/>
      <c r="K43" s="665"/>
      <c r="L43" s="665"/>
      <c r="M43" s="665"/>
      <c r="N43" s="665"/>
      <c r="O43" s="665"/>
      <c r="P43" s="665"/>
      <c r="Q43" s="665"/>
      <c r="R43" s="665"/>
      <c r="S43" s="665"/>
      <c r="T43" s="665"/>
      <c r="U43" s="665"/>
      <c r="V43" s="665"/>
      <c r="W43" s="665"/>
      <c r="X43" s="665"/>
      <c r="Y43" s="665"/>
      <c r="Z43" s="665"/>
      <c r="AA43" s="665"/>
      <c r="AB43" s="665"/>
      <c r="AC43" s="665"/>
      <c r="AD43" s="665"/>
      <c r="AE43" s="665"/>
      <c r="AF43" s="665"/>
      <c r="AG43" s="665"/>
      <c r="AH43" s="665"/>
      <c r="AI43" s="665"/>
      <c r="AJ43" s="665"/>
      <c r="AK43" s="665"/>
      <c r="AL43" s="665"/>
      <c r="AM43" s="665"/>
      <c r="AN43" s="665"/>
      <c r="AO43" s="665"/>
      <c r="AP43" s="665"/>
      <c r="AQ43" s="665"/>
      <c r="AR43" s="665"/>
      <c r="AS43" s="665"/>
      <c r="AT43" s="665"/>
      <c r="AU43" s="653"/>
      <c r="AV43" s="653"/>
      <c r="AW43" s="654"/>
      <c r="AX43" s="45"/>
      <c r="AY43" s="45"/>
      <c r="AZ43" s="45"/>
      <c r="BA43" s="45"/>
      <c r="BB43" s="45"/>
      <c r="BC43" s="45"/>
      <c r="BD43" s="45"/>
      <c r="BE43" s="45"/>
      <c r="BF43" s="45"/>
      <c r="BG43" s="45"/>
      <c r="BH43" s="45"/>
      <c r="BI43" s="45"/>
      <c r="BJ43" s="45"/>
      <c r="BK43" s="45"/>
      <c r="BL43" s="45"/>
      <c r="BM43" s="45"/>
      <c r="BN43" s="45"/>
      <c r="BO43" s="45"/>
      <c r="BP43" s="114" t="s">
        <v>252</v>
      </c>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row>
    <row r="44" spans="1:237" x14ac:dyDescent="0.15">
      <c r="A44" s="606"/>
      <c r="B44" s="607"/>
      <c r="C44" s="607"/>
      <c r="D44" s="665" t="s">
        <v>616</v>
      </c>
      <c r="E44" s="665"/>
      <c r="F44" s="665"/>
      <c r="G44" s="665"/>
      <c r="H44" s="665"/>
      <c r="I44" s="665"/>
      <c r="J44" s="665"/>
      <c r="K44" s="665"/>
      <c r="L44" s="665"/>
      <c r="M44" s="665"/>
      <c r="N44" s="665"/>
      <c r="O44" s="665"/>
      <c r="P44" s="665"/>
      <c r="Q44" s="665"/>
      <c r="R44" s="665"/>
      <c r="S44" s="665"/>
      <c r="T44" s="665"/>
      <c r="U44" s="665"/>
      <c r="V44" s="665"/>
      <c r="W44" s="665"/>
      <c r="X44" s="665"/>
      <c r="Y44" s="665"/>
      <c r="Z44" s="665"/>
      <c r="AA44" s="665"/>
      <c r="AB44" s="665"/>
      <c r="AC44" s="665"/>
      <c r="AD44" s="665"/>
      <c r="AE44" s="665"/>
      <c r="AF44" s="665"/>
      <c r="AG44" s="665"/>
      <c r="AH44" s="665"/>
      <c r="AI44" s="665"/>
      <c r="AJ44" s="665"/>
      <c r="AK44" s="665"/>
      <c r="AL44" s="665"/>
      <c r="AM44" s="665"/>
      <c r="AN44" s="665"/>
      <c r="AO44" s="665"/>
      <c r="AP44" s="665"/>
      <c r="AQ44" s="665"/>
      <c r="AR44" s="665"/>
      <c r="AS44" s="665"/>
      <c r="AT44" s="665"/>
      <c r="AU44" s="653"/>
      <c r="AV44" s="653"/>
      <c r="AW44" s="654"/>
      <c r="AX44" s="45"/>
      <c r="AY44" s="45"/>
      <c r="AZ44" s="45"/>
      <c r="BA44" s="45"/>
      <c r="BB44" s="45"/>
      <c r="BC44" s="45"/>
      <c r="BD44" s="45"/>
      <c r="BE44" s="45"/>
      <c r="BF44" s="45"/>
      <c r="BG44" s="45"/>
      <c r="BH44" s="45"/>
      <c r="BI44" s="45"/>
      <c r="BJ44" s="45"/>
      <c r="BK44" s="45"/>
      <c r="BL44" s="45"/>
      <c r="BM44" s="45"/>
      <c r="BN44" s="45"/>
      <c r="BO44" s="45"/>
      <c r="BP44" s="114" t="s">
        <v>617</v>
      </c>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row>
    <row r="45" spans="1:237" x14ac:dyDescent="0.15">
      <c r="A45" s="606"/>
      <c r="B45" s="607"/>
      <c r="C45" s="607"/>
      <c r="D45" s="665"/>
      <c r="E45" s="665"/>
      <c r="F45" s="665"/>
      <c r="G45" s="665"/>
      <c r="H45" s="665"/>
      <c r="I45" s="665"/>
      <c r="J45" s="665"/>
      <c r="K45" s="665"/>
      <c r="L45" s="665"/>
      <c r="M45" s="665"/>
      <c r="N45" s="665"/>
      <c r="O45" s="665"/>
      <c r="P45" s="665"/>
      <c r="Q45" s="665"/>
      <c r="R45" s="665"/>
      <c r="S45" s="665"/>
      <c r="T45" s="665"/>
      <c r="U45" s="665"/>
      <c r="V45" s="665"/>
      <c r="W45" s="665"/>
      <c r="X45" s="665"/>
      <c r="Y45" s="665"/>
      <c r="Z45" s="665"/>
      <c r="AA45" s="665"/>
      <c r="AB45" s="665"/>
      <c r="AC45" s="665"/>
      <c r="AD45" s="665"/>
      <c r="AE45" s="665"/>
      <c r="AF45" s="665"/>
      <c r="AG45" s="665"/>
      <c r="AH45" s="665"/>
      <c r="AI45" s="665"/>
      <c r="AJ45" s="665"/>
      <c r="AK45" s="665"/>
      <c r="AL45" s="665"/>
      <c r="AM45" s="665"/>
      <c r="AN45" s="665"/>
      <c r="AO45" s="665"/>
      <c r="AP45" s="665"/>
      <c r="AQ45" s="665"/>
      <c r="AR45" s="665"/>
      <c r="AS45" s="665"/>
      <c r="AT45" s="665"/>
      <c r="AU45" s="653"/>
      <c r="AV45" s="653"/>
      <c r="AW45" s="654"/>
      <c r="AX45" s="45"/>
      <c r="AY45" s="45"/>
      <c r="AZ45" s="45"/>
      <c r="BA45" s="45"/>
      <c r="BB45" s="45"/>
      <c r="BC45" s="45"/>
      <c r="BD45" s="45"/>
      <c r="BE45" s="45"/>
      <c r="BF45" s="45"/>
      <c r="BG45" s="45"/>
      <c r="BH45" s="45"/>
      <c r="BI45" s="45"/>
      <c r="BJ45" s="45"/>
      <c r="BK45" s="45"/>
      <c r="BL45" s="45"/>
      <c r="BM45" s="45"/>
      <c r="BN45" s="45"/>
      <c r="BO45" s="45"/>
      <c r="BP45" s="114" t="s">
        <v>261</v>
      </c>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row>
    <row r="46" spans="1:237" x14ac:dyDescent="0.15">
      <c r="A46" s="606"/>
      <c r="B46" s="607"/>
      <c r="C46" s="607"/>
      <c r="D46" s="665" t="s">
        <v>618</v>
      </c>
      <c r="E46" s="665"/>
      <c r="F46" s="665"/>
      <c r="G46" s="665"/>
      <c r="H46" s="665"/>
      <c r="I46" s="665"/>
      <c r="J46" s="665"/>
      <c r="K46" s="665"/>
      <c r="L46" s="665"/>
      <c r="M46" s="665"/>
      <c r="N46" s="665"/>
      <c r="O46" s="665"/>
      <c r="P46" s="665"/>
      <c r="Q46" s="665"/>
      <c r="R46" s="665"/>
      <c r="S46" s="665"/>
      <c r="T46" s="665"/>
      <c r="U46" s="665"/>
      <c r="V46" s="665"/>
      <c r="W46" s="665"/>
      <c r="X46" s="665"/>
      <c r="Y46" s="665"/>
      <c r="Z46" s="665"/>
      <c r="AA46" s="665"/>
      <c r="AB46" s="665"/>
      <c r="AC46" s="665"/>
      <c r="AD46" s="665"/>
      <c r="AE46" s="665"/>
      <c r="AF46" s="665"/>
      <c r="AG46" s="665"/>
      <c r="AH46" s="665"/>
      <c r="AI46" s="665"/>
      <c r="AJ46" s="665"/>
      <c r="AK46" s="665"/>
      <c r="AL46" s="665"/>
      <c r="AM46" s="665"/>
      <c r="AN46" s="665"/>
      <c r="AO46" s="665"/>
      <c r="AP46" s="665"/>
      <c r="AQ46" s="665"/>
      <c r="AR46" s="665"/>
      <c r="AS46" s="665"/>
      <c r="AT46" s="665"/>
      <c r="AU46" s="653"/>
      <c r="AV46" s="653"/>
      <c r="AW46" s="654"/>
      <c r="AX46" s="45"/>
      <c r="AY46" s="45"/>
      <c r="AZ46" s="45"/>
      <c r="BA46" s="45"/>
      <c r="BB46" s="45"/>
      <c r="BC46" s="45"/>
      <c r="BD46" s="45"/>
      <c r="BE46" s="45"/>
      <c r="BF46" s="45"/>
      <c r="BG46" s="45"/>
      <c r="BH46" s="45"/>
      <c r="BI46" s="45"/>
      <c r="BJ46" s="45"/>
      <c r="BK46" s="45"/>
      <c r="BL46" s="45"/>
      <c r="BM46" s="45"/>
      <c r="BN46" s="45"/>
      <c r="BO46" s="45"/>
      <c r="BP46" s="114" t="s">
        <v>265</v>
      </c>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row>
    <row r="47" spans="1:237" x14ac:dyDescent="0.15">
      <c r="A47" s="606"/>
      <c r="B47" s="607"/>
      <c r="C47" s="607"/>
      <c r="D47" s="665"/>
      <c r="E47" s="665"/>
      <c r="F47" s="665"/>
      <c r="G47" s="665"/>
      <c r="H47" s="665"/>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5"/>
      <c r="AG47" s="665"/>
      <c r="AH47" s="665"/>
      <c r="AI47" s="665"/>
      <c r="AJ47" s="665"/>
      <c r="AK47" s="665"/>
      <c r="AL47" s="665"/>
      <c r="AM47" s="665"/>
      <c r="AN47" s="665"/>
      <c r="AO47" s="665"/>
      <c r="AP47" s="665"/>
      <c r="AQ47" s="665"/>
      <c r="AR47" s="665"/>
      <c r="AS47" s="665"/>
      <c r="AT47" s="665"/>
      <c r="AU47" s="653"/>
      <c r="AV47" s="653"/>
      <c r="AW47" s="654"/>
      <c r="AX47" s="45"/>
      <c r="AY47" s="45"/>
      <c r="AZ47" s="45"/>
      <c r="BA47" s="45"/>
      <c r="BB47" s="45"/>
      <c r="BC47" s="45"/>
      <c r="BD47" s="45"/>
      <c r="BE47" s="45"/>
      <c r="BF47" s="45"/>
      <c r="BG47" s="45"/>
      <c r="BH47" s="45"/>
      <c r="BI47" s="45"/>
      <c r="BJ47" s="45"/>
      <c r="BK47" s="45"/>
      <c r="BL47" s="45"/>
      <c r="BM47" s="45"/>
      <c r="BN47" s="45"/>
      <c r="BO47" s="45"/>
      <c r="BP47" s="114" t="s">
        <v>270</v>
      </c>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c r="HZ47" s="45"/>
      <c r="IA47" s="45"/>
      <c r="IB47" s="45"/>
      <c r="IC47" s="45"/>
    </row>
    <row r="48" spans="1:237" x14ac:dyDescent="0.15">
      <c r="A48" s="606"/>
      <c r="B48" s="607"/>
      <c r="C48" s="607"/>
      <c r="D48" s="648" t="s">
        <v>619</v>
      </c>
      <c r="E48" s="648"/>
      <c r="F48" s="648"/>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8"/>
      <c r="AL48" s="648"/>
      <c r="AM48" s="648"/>
      <c r="AN48" s="648"/>
      <c r="AO48" s="648"/>
      <c r="AP48" s="648"/>
      <c r="AQ48" s="648"/>
      <c r="AR48" s="648"/>
      <c r="AS48" s="648"/>
      <c r="AT48" s="648"/>
      <c r="AU48" s="653"/>
      <c r="AV48" s="653"/>
      <c r="AW48" s="654"/>
      <c r="AX48" s="45"/>
      <c r="AY48" s="45"/>
      <c r="AZ48" s="45"/>
      <c r="BA48" s="45"/>
      <c r="BB48" s="45"/>
      <c r="BC48" s="45"/>
      <c r="BD48" s="45"/>
      <c r="BE48" s="45"/>
      <c r="BF48" s="45"/>
      <c r="BG48" s="45"/>
      <c r="BH48" s="45"/>
      <c r="BI48" s="45"/>
      <c r="BJ48" s="45"/>
      <c r="BK48" s="45"/>
      <c r="BL48" s="45"/>
      <c r="BM48" s="45"/>
      <c r="BN48" s="45"/>
      <c r="BO48" s="45"/>
      <c r="BP48" s="114" t="s">
        <v>273</v>
      </c>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row>
    <row r="49" spans="1:237" x14ac:dyDescent="0.15">
      <c r="A49" s="606"/>
      <c r="B49" s="607"/>
      <c r="C49" s="607"/>
      <c r="D49" s="648"/>
      <c r="E49" s="648"/>
      <c r="F49" s="648"/>
      <c r="G49" s="648"/>
      <c r="H49" s="648"/>
      <c r="I49" s="648"/>
      <c r="J49" s="648"/>
      <c r="K49" s="648"/>
      <c r="L49" s="648"/>
      <c r="M49" s="648"/>
      <c r="N49" s="648"/>
      <c r="O49" s="648"/>
      <c r="P49" s="648"/>
      <c r="Q49" s="648"/>
      <c r="R49" s="648"/>
      <c r="S49" s="648"/>
      <c r="T49" s="648"/>
      <c r="U49" s="648"/>
      <c r="V49" s="648"/>
      <c r="W49" s="648"/>
      <c r="X49" s="648"/>
      <c r="Y49" s="648"/>
      <c r="Z49" s="648"/>
      <c r="AA49" s="648"/>
      <c r="AB49" s="648"/>
      <c r="AC49" s="648"/>
      <c r="AD49" s="648"/>
      <c r="AE49" s="648"/>
      <c r="AF49" s="648"/>
      <c r="AG49" s="648"/>
      <c r="AH49" s="648"/>
      <c r="AI49" s="648"/>
      <c r="AJ49" s="648"/>
      <c r="AK49" s="648"/>
      <c r="AL49" s="648"/>
      <c r="AM49" s="648"/>
      <c r="AN49" s="648"/>
      <c r="AO49" s="648"/>
      <c r="AP49" s="648"/>
      <c r="AQ49" s="648"/>
      <c r="AR49" s="648"/>
      <c r="AS49" s="648"/>
      <c r="AT49" s="648"/>
      <c r="AU49" s="653"/>
      <c r="AV49" s="653"/>
      <c r="AW49" s="654"/>
      <c r="AX49" s="45"/>
      <c r="AY49" s="45"/>
      <c r="AZ49" s="45"/>
      <c r="BA49" s="45"/>
      <c r="BB49" s="45"/>
      <c r="BC49" s="45"/>
      <c r="BD49" s="45"/>
      <c r="BE49" s="45"/>
      <c r="BF49" s="45"/>
      <c r="BG49" s="45"/>
      <c r="BH49" s="45"/>
      <c r="BI49" s="45"/>
      <c r="BJ49" s="45"/>
      <c r="BK49" s="45"/>
      <c r="BL49" s="45"/>
      <c r="BM49" s="45"/>
      <c r="BN49" s="45"/>
      <c r="BO49" s="45"/>
      <c r="BP49" s="114" t="s">
        <v>277</v>
      </c>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c r="HZ49" s="45"/>
      <c r="IA49" s="45"/>
      <c r="IB49" s="45"/>
      <c r="IC49" s="45"/>
    </row>
    <row r="50" spans="1:237" x14ac:dyDescent="0.15">
      <c r="A50" s="606"/>
      <c r="B50" s="607"/>
      <c r="C50" s="607"/>
      <c r="D50" s="665" t="s">
        <v>620</v>
      </c>
      <c r="E50" s="665"/>
      <c r="F50" s="665"/>
      <c r="G50" s="665"/>
      <c r="H50" s="665"/>
      <c r="I50" s="665"/>
      <c r="J50" s="665"/>
      <c r="K50" s="665"/>
      <c r="L50" s="665"/>
      <c r="M50" s="665"/>
      <c r="N50" s="665"/>
      <c r="O50" s="665"/>
      <c r="P50" s="665"/>
      <c r="Q50" s="665"/>
      <c r="R50" s="665"/>
      <c r="S50" s="665"/>
      <c r="T50" s="665"/>
      <c r="U50" s="665"/>
      <c r="V50" s="665"/>
      <c r="W50" s="665"/>
      <c r="X50" s="665"/>
      <c r="Y50" s="665"/>
      <c r="Z50" s="665"/>
      <c r="AA50" s="665"/>
      <c r="AB50" s="665"/>
      <c r="AC50" s="665"/>
      <c r="AD50" s="665"/>
      <c r="AE50" s="665"/>
      <c r="AF50" s="665"/>
      <c r="AG50" s="665"/>
      <c r="AH50" s="665"/>
      <c r="AI50" s="665"/>
      <c r="AJ50" s="665"/>
      <c r="AK50" s="665"/>
      <c r="AL50" s="665"/>
      <c r="AM50" s="665"/>
      <c r="AN50" s="665"/>
      <c r="AO50" s="665"/>
      <c r="AP50" s="665"/>
      <c r="AQ50" s="665"/>
      <c r="AR50" s="665"/>
      <c r="AS50" s="665"/>
      <c r="AT50" s="665"/>
      <c r="AU50" s="653"/>
      <c r="AV50" s="653"/>
      <c r="AW50" s="654"/>
      <c r="AX50" s="45"/>
      <c r="AY50" s="45"/>
      <c r="AZ50" s="45"/>
      <c r="BA50" s="45"/>
      <c r="BB50" s="45"/>
      <c r="BC50" s="45"/>
      <c r="BD50" s="45"/>
      <c r="BE50" s="45"/>
      <c r="BF50" s="45"/>
      <c r="BG50" s="45"/>
      <c r="BH50" s="45"/>
      <c r="BI50" s="45"/>
      <c r="BJ50" s="45"/>
      <c r="BK50" s="45"/>
      <c r="BL50" s="45"/>
      <c r="BM50" s="45"/>
      <c r="BN50" s="45"/>
      <c r="BO50" s="45"/>
      <c r="BP50" s="114" t="s">
        <v>280</v>
      </c>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c r="HZ50" s="45"/>
      <c r="IA50" s="45"/>
      <c r="IB50" s="45"/>
      <c r="IC50" s="45"/>
    </row>
    <row r="51" spans="1:237" x14ac:dyDescent="0.15">
      <c r="A51" s="606"/>
      <c r="B51" s="607"/>
      <c r="C51" s="607"/>
      <c r="D51" s="665"/>
      <c r="E51" s="665"/>
      <c r="F51" s="665"/>
      <c r="G51" s="665"/>
      <c r="H51" s="665"/>
      <c r="I51" s="665"/>
      <c r="J51" s="665"/>
      <c r="K51" s="665"/>
      <c r="L51" s="665"/>
      <c r="M51" s="665"/>
      <c r="N51" s="665"/>
      <c r="O51" s="665"/>
      <c r="P51" s="665"/>
      <c r="Q51" s="665"/>
      <c r="R51" s="665"/>
      <c r="S51" s="665"/>
      <c r="T51" s="665"/>
      <c r="U51" s="665"/>
      <c r="V51" s="665"/>
      <c r="W51" s="665"/>
      <c r="X51" s="665"/>
      <c r="Y51" s="665"/>
      <c r="Z51" s="665"/>
      <c r="AA51" s="665"/>
      <c r="AB51" s="665"/>
      <c r="AC51" s="665"/>
      <c r="AD51" s="665"/>
      <c r="AE51" s="665"/>
      <c r="AF51" s="665"/>
      <c r="AG51" s="665"/>
      <c r="AH51" s="665"/>
      <c r="AI51" s="665"/>
      <c r="AJ51" s="665"/>
      <c r="AK51" s="665"/>
      <c r="AL51" s="665"/>
      <c r="AM51" s="665"/>
      <c r="AN51" s="665"/>
      <c r="AO51" s="665"/>
      <c r="AP51" s="665"/>
      <c r="AQ51" s="665"/>
      <c r="AR51" s="665"/>
      <c r="AS51" s="665"/>
      <c r="AT51" s="665"/>
      <c r="AU51" s="653"/>
      <c r="AV51" s="653"/>
      <c r="AW51" s="654"/>
      <c r="AX51" s="45"/>
      <c r="AY51" s="45"/>
      <c r="AZ51" s="45"/>
      <c r="BA51" s="45"/>
      <c r="BB51" s="45"/>
      <c r="BC51" s="45"/>
      <c r="BD51" s="45"/>
      <c r="BE51" s="45"/>
      <c r="BF51" s="45"/>
      <c r="BG51" s="45"/>
      <c r="BH51" s="45"/>
      <c r="BI51" s="45"/>
      <c r="BJ51" s="45"/>
      <c r="BK51" s="45"/>
      <c r="BL51" s="45"/>
      <c r="BM51" s="45"/>
      <c r="BN51" s="45"/>
      <c r="BO51" s="45"/>
      <c r="BP51" s="114" t="s">
        <v>283</v>
      </c>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c r="IC51" s="45"/>
    </row>
    <row r="52" spans="1:237" x14ac:dyDescent="0.15">
      <c r="A52" s="606"/>
      <c r="B52" s="607"/>
      <c r="C52" s="607"/>
      <c r="D52" s="665" t="s">
        <v>621</v>
      </c>
      <c r="E52" s="665"/>
      <c r="F52" s="665"/>
      <c r="G52" s="665"/>
      <c r="H52" s="665"/>
      <c r="I52" s="665"/>
      <c r="J52" s="665"/>
      <c r="K52" s="665"/>
      <c r="L52" s="665"/>
      <c r="M52" s="665"/>
      <c r="N52" s="665"/>
      <c r="O52" s="665"/>
      <c r="P52" s="665"/>
      <c r="Q52" s="665"/>
      <c r="R52" s="665"/>
      <c r="S52" s="665"/>
      <c r="T52" s="665"/>
      <c r="U52" s="665"/>
      <c r="V52" s="665"/>
      <c r="W52" s="665"/>
      <c r="X52" s="665"/>
      <c r="Y52" s="665"/>
      <c r="Z52" s="665"/>
      <c r="AA52" s="665"/>
      <c r="AB52" s="665"/>
      <c r="AC52" s="665"/>
      <c r="AD52" s="665"/>
      <c r="AE52" s="665"/>
      <c r="AF52" s="665"/>
      <c r="AG52" s="665"/>
      <c r="AH52" s="665"/>
      <c r="AI52" s="665"/>
      <c r="AJ52" s="665"/>
      <c r="AK52" s="665"/>
      <c r="AL52" s="665"/>
      <c r="AM52" s="665"/>
      <c r="AN52" s="665"/>
      <c r="AO52" s="665"/>
      <c r="AP52" s="665"/>
      <c r="AQ52" s="665"/>
      <c r="AR52" s="665"/>
      <c r="AS52" s="665"/>
      <c r="AT52" s="665"/>
      <c r="AU52" s="653"/>
      <c r="AV52" s="653"/>
      <c r="AW52" s="654"/>
      <c r="AX52" s="45"/>
      <c r="AY52" s="45"/>
      <c r="AZ52" s="45"/>
      <c r="BA52" s="45"/>
      <c r="BB52" s="45"/>
      <c r="BC52" s="45"/>
      <c r="BD52" s="45"/>
      <c r="BE52" s="45"/>
      <c r="BF52" s="45"/>
      <c r="BG52" s="45"/>
      <c r="BH52" s="45"/>
      <c r="BI52" s="45"/>
      <c r="BJ52" s="45"/>
      <c r="BK52" s="45"/>
      <c r="BL52" s="45"/>
      <c r="BM52" s="45"/>
      <c r="BN52" s="45"/>
      <c r="BO52" s="45"/>
      <c r="BP52" s="114" t="s">
        <v>287</v>
      </c>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c r="HZ52" s="45"/>
      <c r="IA52" s="45"/>
      <c r="IB52" s="45"/>
      <c r="IC52" s="45"/>
    </row>
    <row r="53" spans="1:237" x14ac:dyDescent="0.15">
      <c r="A53" s="606"/>
      <c r="B53" s="607"/>
      <c r="C53" s="607"/>
      <c r="D53" s="665"/>
      <c r="E53" s="665"/>
      <c r="F53" s="665"/>
      <c r="G53" s="665"/>
      <c r="H53" s="665"/>
      <c r="I53" s="665"/>
      <c r="J53" s="665"/>
      <c r="K53" s="665"/>
      <c r="L53" s="665"/>
      <c r="M53" s="665"/>
      <c r="N53" s="665"/>
      <c r="O53" s="665"/>
      <c r="P53" s="665"/>
      <c r="Q53" s="665"/>
      <c r="R53" s="665"/>
      <c r="S53" s="665"/>
      <c r="T53" s="665"/>
      <c r="U53" s="665"/>
      <c r="V53" s="665"/>
      <c r="W53" s="665"/>
      <c r="X53" s="665"/>
      <c r="Y53" s="665"/>
      <c r="Z53" s="665"/>
      <c r="AA53" s="665"/>
      <c r="AB53" s="665"/>
      <c r="AC53" s="665"/>
      <c r="AD53" s="665"/>
      <c r="AE53" s="665"/>
      <c r="AF53" s="665"/>
      <c r="AG53" s="665"/>
      <c r="AH53" s="665"/>
      <c r="AI53" s="665"/>
      <c r="AJ53" s="665"/>
      <c r="AK53" s="665"/>
      <c r="AL53" s="665"/>
      <c r="AM53" s="665"/>
      <c r="AN53" s="665"/>
      <c r="AO53" s="665"/>
      <c r="AP53" s="665"/>
      <c r="AQ53" s="665"/>
      <c r="AR53" s="665"/>
      <c r="AS53" s="665"/>
      <c r="AT53" s="665"/>
      <c r="AU53" s="653"/>
      <c r="AV53" s="653"/>
      <c r="AW53" s="654"/>
      <c r="AX53" s="45"/>
      <c r="AY53" s="45"/>
      <c r="AZ53" s="45"/>
      <c r="BA53" s="45"/>
      <c r="BB53" s="45"/>
      <c r="BC53" s="45"/>
      <c r="BD53" s="45"/>
      <c r="BE53" s="45"/>
      <c r="BF53" s="45"/>
      <c r="BG53" s="45"/>
      <c r="BH53" s="45"/>
      <c r="BI53" s="45"/>
      <c r="BJ53" s="45"/>
      <c r="BK53" s="45"/>
      <c r="BL53" s="45"/>
      <c r="BM53" s="45"/>
      <c r="BN53" s="45"/>
      <c r="BO53" s="45"/>
      <c r="BP53" s="114" t="s">
        <v>290</v>
      </c>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c r="HZ53" s="45"/>
      <c r="IA53" s="45"/>
      <c r="IB53" s="45"/>
      <c r="IC53" s="45"/>
    </row>
    <row r="54" spans="1:237" x14ac:dyDescent="0.15">
      <c r="A54" s="606"/>
      <c r="B54" s="607"/>
      <c r="C54" s="607"/>
      <c r="D54" s="665" t="s">
        <v>622</v>
      </c>
      <c r="E54" s="665"/>
      <c r="F54" s="665"/>
      <c r="G54" s="665"/>
      <c r="H54" s="665"/>
      <c r="I54" s="665"/>
      <c r="J54" s="665"/>
      <c r="K54" s="665"/>
      <c r="L54" s="665"/>
      <c r="M54" s="665"/>
      <c r="N54" s="665"/>
      <c r="O54" s="665"/>
      <c r="P54" s="665"/>
      <c r="Q54" s="665"/>
      <c r="R54" s="665"/>
      <c r="S54" s="665"/>
      <c r="T54" s="665"/>
      <c r="U54" s="665"/>
      <c r="V54" s="665"/>
      <c r="W54" s="665"/>
      <c r="X54" s="665"/>
      <c r="Y54" s="665"/>
      <c r="Z54" s="665"/>
      <c r="AA54" s="665"/>
      <c r="AB54" s="665"/>
      <c r="AC54" s="665"/>
      <c r="AD54" s="665"/>
      <c r="AE54" s="665"/>
      <c r="AF54" s="665"/>
      <c r="AG54" s="665"/>
      <c r="AH54" s="665"/>
      <c r="AI54" s="665"/>
      <c r="AJ54" s="665"/>
      <c r="AK54" s="665"/>
      <c r="AL54" s="665"/>
      <c r="AM54" s="665"/>
      <c r="AN54" s="665"/>
      <c r="AO54" s="665"/>
      <c r="AP54" s="665"/>
      <c r="AQ54" s="665"/>
      <c r="AR54" s="665"/>
      <c r="AS54" s="665"/>
      <c r="AT54" s="665"/>
      <c r="AU54" s="653"/>
      <c r="AV54" s="653"/>
      <c r="AW54" s="654"/>
      <c r="AX54" s="45"/>
      <c r="AY54" s="45"/>
      <c r="AZ54" s="45"/>
      <c r="BA54" s="45"/>
      <c r="BB54" s="45"/>
      <c r="BC54" s="45"/>
      <c r="BD54" s="45"/>
      <c r="BE54" s="45"/>
      <c r="BF54" s="45"/>
      <c r="BG54" s="45"/>
      <c r="BH54" s="45"/>
      <c r="BI54" s="45"/>
      <c r="BJ54" s="45"/>
      <c r="BK54" s="45"/>
      <c r="BL54" s="45"/>
      <c r="BM54" s="45"/>
      <c r="BN54" s="45"/>
      <c r="BO54" s="45"/>
      <c r="BP54" s="114" t="s">
        <v>293</v>
      </c>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c r="FJ54" s="45"/>
      <c r="FK54" s="45"/>
      <c r="FL54" s="45"/>
      <c r="FM54" s="45"/>
      <c r="FN54" s="45"/>
      <c r="FO54" s="45"/>
      <c r="FP54" s="45"/>
      <c r="FQ54" s="45"/>
      <c r="FR54" s="45"/>
      <c r="FS54" s="45"/>
      <c r="FT54" s="45"/>
      <c r="FU54" s="45"/>
      <c r="FV54" s="45"/>
      <c r="FW54" s="45"/>
      <c r="FX54" s="45"/>
      <c r="FY54" s="45"/>
      <c r="FZ54" s="45"/>
      <c r="GA54" s="45"/>
      <c r="GB54" s="45"/>
      <c r="GC54" s="45"/>
      <c r="GD54" s="45"/>
      <c r="GE54" s="45"/>
      <c r="GF54" s="45"/>
      <c r="GG54" s="45"/>
      <c r="GH54" s="45"/>
      <c r="GI54" s="45"/>
      <c r="GJ54" s="45"/>
      <c r="GK54" s="45"/>
      <c r="GL54" s="45"/>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c r="HZ54" s="45"/>
      <c r="IA54" s="45"/>
      <c r="IB54" s="45"/>
      <c r="IC54" s="45"/>
    </row>
    <row r="55" spans="1:237" x14ac:dyDescent="0.15">
      <c r="A55" s="606"/>
      <c r="B55" s="607"/>
      <c r="C55" s="607"/>
      <c r="D55" s="665"/>
      <c r="E55" s="665"/>
      <c r="F55" s="665"/>
      <c r="G55" s="665"/>
      <c r="H55" s="665"/>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5"/>
      <c r="AG55" s="665"/>
      <c r="AH55" s="665"/>
      <c r="AI55" s="665"/>
      <c r="AJ55" s="665"/>
      <c r="AK55" s="665"/>
      <c r="AL55" s="665"/>
      <c r="AM55" s="665"/>
      <c r="AN55" s="665"/>
      <c r="AO55" s="665"/>
      <c r="AP55" s="665"/>
      <c r="AQ55" s="665"/>
      <c r="AR55" s="665"/>
      <c r="AS55" s="665"/>
      <c r="AT55" s="665"/>
      <c r="AU55" s="653"/>
      <c r="AV55" s="653"/>
      <c r="AW55" s="654"/>
      <c r="AX55" s="45"/>
      <c r="AY55" s="45"/>
      <c r="AZ55" s="45"/>
      <c r="BA55" s="45"/>
      <c r="BB55" s="45"/>
      <c r="BC55" s="45"/>
      <c r="BD55" s="45"/>
      <c r="BE55" s="45"/>
      <c r="BF55" s="45"/>
      <c r="BG55" s="45"/>
      <c r="BH55" s="45"/>
      <c r="BI55" s="45"/>
      <c r="BJ55" s="45"/>
      <c r="BK55" s="45"/>
      <c r="BL55" s="45"/>
      <c r="BM55" s="45"/>
      <c r="BN55" s="45"/>
      <c r="BO55" s="45"/>
      <c r="BP55" s="114" t="s">
        <v>306</v>
      </c>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45"/>
      <c r="FR55" s="45"/>
      <c r="FS55" s="45"/>
      <c r="FT55" s="45"/>
      <c r="FU55" s="45"/>
      <c r="FV55" s="45"/>
      <c r="FW55" s="45"/>
      <c r="FX55" s="45"/>
      <c r="FY55" s="45"/>
      <c r="FZ55" s="45"/>
      <c r="GA55" s="45"/>
      <c r="GB55" s="45"/>
      <c r="GC55" s="45"/>
      <c r="GD55" s="45"/>
      <c r="GE55" s="45"/>
      <c r="GF55" s="45"/>
      <c r="GG55" s="45"/>
      <c r="GH55" s="45"/>
      <c r="GI55" s="45"/>
      <c r="GJ55" s="45"/>
      <c r="GK55" s="45"/>
      <c r="GL55" s="45"/>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c r="HZ55" s="45"/>
      <c r="IA55" s="45"/>
      <c r="IB55" s="45"/>
      <c r="IC55" s="45"/>
    </row>
    <row r="56" spans="1:237" x14ac:dyDescent="0.15">
      <c r="A56" s="606"/>
      <c r="B56" s="607"/>
      <c r="C56" s="607"/>
      <c r="D56" s="648" t="s">
        <v>623</v>
      </c>
      <c r="E56" s="648"/>
      <c r="F56" s="648"/>
      <c r="G56" s="648"/>
      <c r="H56" s="648"/>
      <c r="I56" s="648"/>
      <c r="J56" s="648"/>
      <c r="K56" s="648"/>
      <c r="L56" s="648"/>
      <c r="M56" s="648"/>
      <c r="N56" s="648"/>
      <c r="O56" s="648"/>
      <c r="P56" s="648"/>
      <c r="Q56" s="648"/>
      <c r="R56" s="648"/>
      <c r="S56" s="648"/>
      <c r="T56" s="648"/>
      <c r="U56" s="685" t="e">
        <f>VLOOKUP(O13,'01.入会申込書'!EL28:EM88,2,FALSE)</f>
        <v>#N/A</v>
      </c>
      <c r="V56" s="685"/>
      <c r="W56" s="685"/>
      <c r="X56" s="685"/>
      <c r="Y56" s="685"/>
      <c r="Z56" s="685"/>
      <c r="AA56" s="685"/>
      <c r="AB56" s="685"/>
      <c r="AC56" s="657" t="s">
        <v>624</v>
      </c>
      <c r="AD56" s="657"/>
      <c r="AE56" s="657"/>
      <c r="AF56" s="657"/>
      <c r="AG56" s="659"/>
      <c r="AH56" s="648"/>
      <c r="AI56" s="648"/>
      <c r="AJ56" s="648"/>
      <c r="AK56" s="648"/>
      <c r="AL56" s="648"/>
      <c r="AM56" s="648"/>
      <c r="AN56" s="648"/>
      <c r="AO56" s="648"/>
      <c r="AP56" s="648"/>
      <c r="AQ56" s="648"/>
      <c r="AR56" s="648"/>
      <c r="AS56" s="648"/>
      <c r="AT56" s="648"/>
      <c r="AU56" s="653"/>
      <c r="AV56" s="653"/>
      <c r="AW56" s="654"/>
      <c r="AX56" s="45"/>
      <c r="AY56" s="45"/>
      <c r="AZ56" s="45"/>
      <c r="BA56" s="45"/>
      <c r="BB56" s="45"/>
      <c r="BC56" s="45"/>
      <c r="BD56" s="45"/>
      <c r="BE56" s="45"/>
      <c r="BF56" s="45"/>
      <c r="BG56" s="45"/>
      <c r="BH56" s="45"/>
      <c r="BI56" s="45"/>
      <c r="BJ56" s="45"/>
      <c r="BK56" s="45"/>
      <c r="BL56" s="45"/>
      <c r="BM56" s="45"/>
      <c r="BN56" s="45"/>
      <c r="BO56" s="45"/>
      <c r="BP56" s="114" t="s">
        <v>309</v>
      </c>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c r="FX56" s="45"/>
      <c r="FY56" s="45"/>
      <c r="FZ56" s="45"/>
      <c r="GA56" s="45"/>
      <c r="GB56" s="45"/>
      <c r="GC56" s="45"/>
      <c r="GD56" s="45"/>
      <c r="GE56" s="45"/>
      <c r="GF56" s="45"/>
      <c r="GG56" s="45"/>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c r="HZ56" s="45"/>
      <c r="IA56" s="45"/>
      <c r="IB56" s="45"/>
      <c r="IC56" s="45"/>
    </row>
    <row r="57" spans="1:237" x14ac:dyDescent="0.15">
      <c r="A57" s="606"/>
      <c r="B57" s="607"/>
      <c r="C57" s="607"/>
      <c r="D57" s="648"/>
      <c r="E57" s="648"/>
      <c r="F57" s="648"/>
      <c r="G57" s="648"/>
      <c r="H57" s="648"/>
      <c r="I57" s="648"/>
      <c r="J57" s="648"/>
      <c r="K57" s="648"/>
      <c r="L57" s="648"/>
      <c r="M57" s="648"/>
      <c r="N57" s="648"/>
      <c r="O57" s="648"/>
      <c r="P57" s="648"/>
      <c r="Q57" s="648"/>
      <c r="R57" s="648"/>
      <c r="S57" s="648"/>
      <c r="T57" s="648"/>
      <c r="U57" s="685"/>
      <c r="V57" s="685"/>
      <c r="W57" s="685"/>
      <c r="X57" s="685"/>
      <c r="Y57" s="685"/>
      <c r="Z57" s="685"/>
      <c r="AA57" s="685"/>
      <c r="AB57" s="685"/>
      <c r="AC57" s="657"/>
      <c r="AD57" s="657"/>
      <c r="AE57" s="657"/>
      <c r="AF57" s="657"/>
      <c r="AG57" s="659"/>
      <c r="AH57" s="648"/>
      <c r="AI57" s="648"/>
      <c r="AJ57" s="648"/>
      <c r="AK57" s="648"/>
      <c r="AL57" s="648"/>
      <c r="AM57" s="648"/>
      <c r="AN57" s="648"/>
      <c r="AO57" s="648"/>
      <c r="AP57" s="648"/>
      <c r="AQ57" s="648"/>
      <c r="AR57" s="648"/>
      <c r="AS57" s="648"/>
      <c r="AT57" s="648"/>
      <c r="AU57" s="653"/>
      <c r="AV57" s="653"/>
      <c r="AW57" s="654"/>
      <c r="AX57" s="45"/>
      <c r="AY57" s="45"/>
      <c r="AZ57" s="45"/>
      <c r="BA57" s="45"/>
      <c r="BB57" s="45"/>
      <c r="BC57" s="45"/>
      <c r="BD57" s="45"/>
      <c r="BE57" s="45"/>
      <c r="BF57" s="45"/>
      <c r="BG57" s="45"/>
      <c r="BH57" s="45"/>
      <c r="BI57" s="45"/>
      <c r="BJ57" s="45"/>
      <c r="BK57" s="45"/>
      <c r="BL57" s="45"/>
      <c r="BM57" s="45"/>
      <c r="BN57" s="45"/>
      <c r="BO57" s="45"/>
      <c r="BP57" s="114" t="s">
        <v>314</v>
      </c>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row>
    <row r="58" spans="1:237" x14ac:dyDescent="0.15">
      <c r="A58" s="606"/>
      <c r="B58" s="607"/>
      <c r="C58" s="607"/>
      <c r="D58" s="648"/>
      <c r="E58" s="648"/>
      <c r="F58" s="648"/>
      <c r="G58" s="648"/>
      <c r="H58" s="648"/>
      <c r="I58" s="648"/>
      <c r="J58" s="648"/>
      <c r="K58" s="648"/>
      <c r="L58" s="648"/>
      <c r="M58" s="648"/>
      <c r="N58" s="648"/>
      <c r="O58" s="648"/>
      <c r="P58" s="648"/>
      <c r="Q58" s="648"/>
      <c r="R58" s="648"/>
      <c r="S58" s="648"/>
      <c r="T58" s="648"/>
      <c r="U58" s="685"/>
      <c r="V58" s="685"/>
      <c r="W58" s="685"/>
      <c r="X58" s="685"/>
      <c r="Y58" s="685"/>
      <c r="Z58" s="685"/>
      <c r="AA58" s="685"/>
      <c r="AB58" s="685"/>
      <c r="AC58" s="657" t="s">
        <v>625</v>
      </c>
      <c r="AD58" s="657"/>
      <c r="AE58" s="657"/>
      <c r="AF58" s="657"/>
      <c r="AG58" s="659"/>
      <c r="AH58" s="648"/>
      <c r="AI58" s="648"/>
      <c r="AJ58" s="648"/>
      <c r="AK58" s="648"/>
      <c r="AL58" s="648"/>
      <c r="AM58" s="648"/>
      <c r="AN58" s="648"/>
      <c r="AO58" s="648"/>
      <c r="AP58" s="648"/>
      <c r="AQ58" s="648"/>
      <c r="AR58" s="648"/>
      <c r="AS58" s="648"/>
      <c r="AT58" s="648"/>
      <c r="AU58" s="653"/>
      <c r="AV58" s="653"/>
      <c r="AW58" s="654"/>
      <c r="AX58" s="45"/>
      <c r="AY58" s="45"/>
      <c r="AZ58" s="45"/>
      <c r="BA58" s="45"/>
      <c r="BB58" s="45"/>
      <c r="BC58" s="45"/>
      <c r="BD58" s="45"/>
      <c r="BE58" s="45"/>
      <c r="BF58" s="45"/>
      <c r="BG58" s="45"/>
      <c r="BH58" s="45"/>
      <c r="BI58" s="45"/>
      <c r="BJ58" s="45"/>
      <c r="BK58" s="45"/>
      <c r="BL58" s="45"/>
      <c r="BM58" s="45"/>
      <c r="BN58" s="45"/>
      <c r="BO58" s="45"/>
      <c r="BP58" s="114" t="s">
        <v>317</v>
      </c>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c r="FX58" s="45"/>
      <c r="FY58" s="45"/>
      <c r="FZ58" s="45"/>
      <c r="GA58" s="45"/>
      <c r="GB58" s="45"/>
      <c r="GC58" s="45"/>
      <c r="GD58" s="45"/>
      <c r="GE58" s="45"/>
      <c r="GF58" s="45"/>
      <c r="GG58" s="45"/>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c r="HZ58" s="45"/>
      <c r="IA58" s="45"/>
      <c r="IB58" s="45"/>
      <c r="IC58" s="45"/>
    </row>
    <row r="59" spans="1:237" ht="13.5" customHeight="1" thickBot="1" x14ac:dyDescent="0.2">
      <c r="A59" s="606"/>
      <c r="B59" s="607"/>
      <c r="C59" s="607"/>
      <c r="D59" s="686"/>
      <c r="E59" s="686"/>
      <c r="F59" s="686"/>
      <c r="G59" s="686"/>
      <c r="H59" s="686"/>
      <c r="I59" s="686"/>
      <c r="J59" s="686"/>
      <c r="K59" s="686"/>
      <c r="L59" s="686"/>
      <c r="M59" s="686"/>
      <c r="N59" s="686"/>
      <c r="O59" s="686"/>
      <c r="P59" s="686"/>
      <c r="Q59" s="686"/>
      <c r="R59" s="686"/>
      <c r="S59" s="686"/>
      <c r="T59" s="686"/>
      <c r="U59" s="687"/>
      <c r="V59" s="687"/>
      <c r="W59" s="687"/>
      <c r="X59" s="687"/>
      <c r="Y59" s="687"/>
      <c r="Z59" s="687"/>
      <c r="AA59" s="687"/>
      <c r="AB59" s="687"/>
      <c r="AC59" s="688" t="s">
        <v>626</v>
      </c>
      <c r="AD59" s="688"/>
      <c r="AE59" s="688"/>
      <c r="AF59" s="688"/>
      <c r="AG59" s="689"/>
      <c r="AH59" s="686"/>
      <c r="AI59" s="686"/>
      <c r="AJ59" s="686"/>
      <c r="AK59" s="686"/>
      <c r="AL59" s="686"/>
      <c r="AM59" s="686"/>
      <c r="AN59" s="686"/>
      <c r="AO59" s="686"/>
      <c r="AP59" s="686"/>
      <c r="AQ59" s="686"/>
      <c r="AR59" s="686"/>
      <c r="AS59" s="686"/>
      <c r="AT59" s="686"/>
      <c r="AU59" s="653"/>
      <c r="AV59" s="653"/>
      <c r="AW59" s="654"/>
      <c r="AX59" s="45"/>
      <c r="AY59" s="45"/>
      <c r="AZ59" s="45"/>
      <c r="BA59" s="45"/>
      <c r="BB59" s="45"/>
      <c r="BC59" s="45"/>
      <c r="BD59" s="45"/>
      <c r="BE59" s="45"/>
      <c r="BF59" s="45"/>
      <c r="BG59" s="45"/>
      <c r="BH59" s="45"/>
      <c r="BI59" s="45"/>
      <c r="BJ59" s="45"/>
      <c r="BK59" s="45"/>
      <c r="BL59" s="45"/>
      <c r="BM59" s="45"/>
      <c r="BN59" s="45"/>
      <c r="BO59" s="45"/>
      <c r="BP59" s="114" t="s">
        <v>320</v>
      </c>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row>
    <row r="60" spans="1:237" ht="13.5" customHeight="1" thickTop="1" x14ac:dyDescent="0.15">
      <c r="A60" s="606"/>
      <c r="B60" s="607"/>
      <c r="C60" s="607"/>
      <c r="D60" s="690"/>
      <c r="E60" s="690"/>
      <c r="F60" s="690"/>
      <c r="G60" s="690"/>
      <c r="H60" s="690"/>
      <c r="I60" s="690"/>
      <c r="J60" s="690"/>
      <c r="K60" s="690"/>
      <c r="L60" s="690"/>
      <c r="M60" s="690"/>
      <c r="N60" s="690"/>
      <c r="O60" s="690"/>
      <c r="P60" s="690"/>
      <c r="Q60" s="690"/>
      <c r="R60" s="690"/>
      <c r="S60" s="690"/>
      <c r="T60" s="690"/>
      <c r="U60" s="690"/>
      <c r="V60" s="690"/>
      <c r="W60" s="690"/>
      <c r="X60" s="690"/>
      <c r="Y60" s="690"/>
      <c r="Z60" s="690"/>
      <c r="AA60" s="690"/>
      <c r="AB60" s="690"/>
      <c r="AC60" s="690"/>
      <c r="AD60" s="690"/>
      <c r="AE60" s="690"/>
      <c r="AF60" s="690"/>
      <c r="AG60" s="690"/>
      <c r="AH60" s="690"/>
      <c r="AI60" s="690"/>
      <c r="AJ60" s="690"/>
      <c r="AK60" s="690"/>
      <c r="AL60" s="690"/>
      <c r="AM60" s="690"/>
      <c r="AN60" s="690"/>
      <c r="AO60" s="690"/>
      <c r="AP60" s="690"/>
      <c r="AQ60" s="690"/>
      <c r="AR60" s="690"/>
      <c r="AS60" s="690"/>
      <c r="AT60" s="690"/>
      <c r="AU60" s="653"/>
      <c r="AV60" s="653"/>
      <c r="AW60" s="654"/>
      <c r="AX60" s="45"/>
      <c r="AY60" s="45"/>
      <c r="AZ60" s="45"/>
      <c r="BA60" s="45"/>
      <c r="BB60" s="45"/>
      <c r="BC60" s="45"/>
      <c r="BD60" s="45"/>
      <c r="BE60" s="45"/>
      <c r="BF60" s="45"/>
      <c r="BG60" s="45"/>
      <c r="BH60" s="45"/>
      <c r="BI60" s="45"/>
      <c r="BJ60" s="45"/>
      <c r="BK60" s="45"/>
      <c r="BL60" s="45"/>
      <c r="BM60" s="45"/>
      <c r="BN60" s="45"/>
      <c r="BO60" s="45"/>
      <c r="BP60" s="114" t="s">
        <v>330</v>
      </c>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row>
    <row r="61" spans="1:237" x14ac:dyDescent="0.15">
      <c r="A61" s="606"/>
      <c r="B61" s="607"/>
      <c r="C61" s="607"/>
      <c r="D61" s="665" t="s">
        <v>627</v>
      </c>
      <c r="E61" s="665"/>
      <c r="F61" s="665"/>
      <c r="G61" s="665"/>
      <c r="H61" s="665"/>
      <c r="I61" s="665"/>
      <c r="J61" s="665"/>
      <c r="K61" s="665"/>
      <c r="L61" s="665"/>
      <c r="M61" s="665"/>
      <c r="N61" s="665"/>
      <c r="O61" s="665"/>
      <c r="P61" s="665"/>
      <c r="Q61" s="665"/>
      <c r="R61" s="665"/>
      <c r="S61" s="665"/>
      <c r="T61" s="665"/>
      <c r="U61" s="665"/>
      <c r="V61" s="665"/>
      <c r="W61" s="665"/>
      <c r="X61" s="665"/>
      <c r="Y61" s="665"/>
      <c r="Z61" s="665"/>
      <c r="AA61" s="665"/>
      <c r="AB61" s="665"/>
      <c r="AC61" s="665"/>
      <c r="AD61" s="665"/>
      <c r="AE61" s="665"/>
      <c r="AF61" s="665"/>
      <c r="AG61" s="665"/>
      <c r="AH61" s="665"/>
      <c r="AI61" s="665"/>
      <c r="AJ61" s="665"/>
      <c r="AK61" s="665"/>
      <c r="AL61" s="665"/>
      <c r="AM61" s="665"/>
      <c r="AN61" s="665"/>
      <c r="AO61" s="665"/>
      <c r="AP61" s="665"/>
      <c r="AQ61" s="665"/>
      <c r="AR61" s="665"/>
      <c r="AS61" s="665"/>
      <c r="AT61" s="665"/>
      <c r="AU61" s="653"/>
      <c r="AV61" s="653"/>
      <c r="AW61" s="654"/>
      <c r="AX61" s="45"/>
      <c r="AY61" s="45"/>
      <c r="AZ61" s="45"/>
      <c r="BA61" s="45"/>
      <c r="BB61" s="45"/>
      <c r="BC61" s="45"/>
      <c r="BD61" s="45"/>
      <c r="BE61" s="45"/>
      <c r="BF61" s="45"/>
      <c r="BG61" s="45"/>
      <c r="BH61" s="45"/>
      <c r="BI61" s="45"/>
      <c r="BJ61" s="45"/>
      <c r="BK61" s="45"/>
      <c r="BL61" s="45"/>
      <c r="BM61" s="45"/>
      <c r="BN61" s="45"/>
      <c r="BO61" s="45"/>
      <c r="BP61" s="114" t="s">
        <v>333</v>
      </c>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c r="EW61" s="45"/>
      <c r="EX61" s="45"/>
      <c r="EY61" s="45"/>
      <c r="EZ61" s="45"/>
      <c r="FA61" s="45"/>
      <c r="FB61" s="45"/>
      <c r="FC61" s="45"/>
      <c r="FD61" s="45"/>
      <c r="FE61" s="45"/>
      <c r="FF61" s="45"/>
      <c r="FG61" s="45"/>
      <c r="FH61" s="45"/>
      <c r="FI61" s="45"/>
      <c r="FJ61" s="45"/>
      <c r="FK61" s="45"/>
      <c r="FL61" s="45"/>
      <c r="FM61" s="45"/>
      <c r="FN61" s="45"/>
      <c r="FO61" s="45"/>
      <c r="FP61" s="45"/>
      <c r="FQ61" s="45"/>
      <c r="FR61" s="45"/>
      <c r="FS61" s="45"/>
      <c r="FT61" s="45"/>
      <c r="FU61" s="45"/>
      <c r="FV61" s="45"/>
      <c r="FW61" s="45"/>
      <c r="FX61" s="45"/>
      <c r="FY61" s="45"/>
      <c r="FZ61" s="45"/>
      <c r="GA61" s="45"/>
      <c r="GB61" s="45"/>
      <c r="GC61" s="45"/>
      <c r="GD61" s="45"/>
      <c r="GE61" s="45"/>
      <c r="GF61" s="45"/>
      <c r="GG61" s="45"/>
      <c r="GH61" s="45"/>
      <c r="GI61" s="45"/>
      <c r="GJ61" s="45"/>
      <c r="GK61" s="45"/>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c r="HZ61" s="45"/>
      <c r="IA61" s="45"/>
      <c r="IB61" s="45"/>
      <c r="IC61" s="45"/>
    </row>
    <row r="62" spans="1:237" x14ac:dyDescent="0.15">
      <c r="A62" s="606"/>
      <c r="B62" s="607"/>
      <c r="C62" s="607"/>
      <c r="D62" s="665"/>
      <c r="E62" s="665"/>
      <c r="F62" s="665"/>
      <c r="G62" s="665"/>
      <c r="H62" s="665"/>
      <c r="I62" s="665"/>
      <c r="J62" s="665"/>
      <c r="K62" s="665"/>
      <c r="L62" s="665"/>
      <c r="M62" s="665"/>
      <c r="N62" s="665"/>
      <c r="O62" s="665"/>
      <c r="P62" s="665"/>
      <c r="Q62" s="665"/>
      <c r="R62" s="665"/>
      <c r="S62" s="665"/>
      <c r="T62" s="665"/>
      <c r="U62" s="665"/>
      <c r="V62" s="665"/>
      <c r="W62" s="665"/>
      <c r="X62" s="665"/>
      <c r="Y62" s="665"/>
      <c r="Z62" s="665"/>
      <c r="AA62" s="665"/>
      <c r="AB62" s="665"/>
      <c r="AC62" s="665"/>
      <c r="AD62" s="665"/>
      <c r="AE62" s="665"/>
      <c r="AF62" s="665"/>
      <c r="AG62" s="665"/>
      <c r="AH62" s="665"/>
      <c r="AI62" s="665"/>
      <c r="AJ62" s="665"/>
      <c r="AK62" s="665"/>
      <c r="AL62" s="665"/>
      <c r="AM62" s="665"/>
      <c r="AN62" s="665"/>
      <c r="AO62" s="665"/>
      <c r="AP62" s="665"/>
      <c r="AQ62" s="665"/>
      <c r="AR62" s="665"/>
      <c r="AS62" s="665"/>
      <c r="AT62" s="665"/>
      <c r="AU62" s="653"/>
      <c r="AV62" s="653"/>
      <c r="AW62" s="654"/>
      <c r="AX62" s="45"/>
      <c r="AY62" s="45"/>
      <c r="AZ62" s="45"/>
      <c r="BA62" s="45"/>
      <c r="BB62" s="45"/>
      <c r="BC62" s="45"/>
      <c r="BD62" s="45"/>
      <c r="BE62" s="45"/>
      <c r="BF62" s="45"/>
      <c r="BG62" s="45"/>
      <c r="BH62" s="45"/>
      <c r="BI62" s="45"/>
      <c r="BJ62" s="45"/>
      <c r="BK62" s="45"/>
      <c r="BL62" s="45"/>
      <c r="BM62" s="45"/>
      <c r="BN62" s="45"/>
      <c r="BO62" s="45"/>
      <c r="BP62" s="114" t="s">
        <v>336</v>
      </c>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row>
    <row r="63" spans="1:237" x14ac:dyDescent="0.15">
      <c r="A63" s="606"/>
      <c r="B63" s="607"/>
      <c r="C63" s="607"/>
      <c r="D63" s="648"/>
      <c r="E63" s="648"/>
      <c r="F63" s="648"/>
      <c r="G63" s="648"/>
      <c r="H63" s="648"/>
      <c r="I63" s="648"/>
      <c r="J63" s="648"/>
      <c r="K63" s="648"/>
      <c r="L63" s="648"/>
      <c r="M63" s="648"/>
      <c r="N63" s="648"/>
      <c r="O63" s="648"/>
      <c r="P63" s="648"/>
      <c r="Q63" s="648"/>
      <c r="R63" s="648"/>
      <c r="S63" s="648"/>
      <c r="T63" s="648"/>
      <c r="U63" s="648"/>
      <c r="V63" s="648"/>
      <c r="W63" s="648"/>
      <c r="X63" s="648"/>
      <c r="Y63" s="648"/>
      <c r="Z63" s="648"/>
      <c r="AA63" s="648"/>
      <c r="AB63" s="648"/>
      <c r="AC63" s="648"/>
      <c r="AD63" s="648"/>
      <c r="AE63" s="648"/>
      <c r="AF63" s="648"/>
      <c r="AG63" s="648"/>
      <c r="AH63" s="648"/>
      <c r="AI63" s="648"/>
      <c r="AJ63" s="648"/>
      <c r="AK63" s="648"/>
      <c r="AL63" s="648"/>
      <c r="AM63" s="648"/>
      <c r="AN63" s="648"/>
      <c r="AO63" s="648"/>
      <c r="AP63" s="648"/>
      <c r="AQ63" s="648"/>
      <c r="AR63" s="648"/>
      <c r="AS63" s="648"/>
      <c r="AT63" s="648"/>
      <c r="AU63" s="653"/>
      <c r="AV63" s="653"/>
      <c r="AW63" s="654"/>
      <c r="AX63" s="45"/>
      <c r="AY63" s="45"/>
      <c r="AZ63" s="45"/>
      <c r="BA63" s="45"/>
      <c r="BB63" s="45"/>
      <c r="BC63" s="45"/>
      <c r="BD63" s="45"/>
      <c r="BE63" s="45"/>
      <c r="BF63" s="45"/>
      <c r="BG63" s="45"/>
      <c r="BH63" s="45"/>
      <c r="BI63" s="45"/>
      <c r="BJ63" s="45"/>
      <c r="BK63" s="45"/>
      <c r="BL63" s="45"/>
      <c r="BM63" s="45"/>
      <c r="BN63" s="45"/>
      <c r="BO63" s="45"/>
      <c r="BP63" s="114" t="s">
        <v>341</v>
      </c>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45"/>
      <c r="FL63" s="45"/>
      <c r="FM63" s="45"/>
      <c r="FN63" s="45"/>
      <c r="FO63" s="45"/>
      <c r="FP63" s="45"/>
      <c r="FQ63" s="45"/>
      <c r="FR63" s="45"/>
      <c r="FS63" s="45"/>
      <c r="FT63" s="45"/>
      <c r="FU63" s="45"/>
      <c r="FV63" s="45"/>
      <c r="FW63" s="45"/>
      <c r="FX63" s="45"/>
      <c r="FY63" s="45"/>
      <c r="FZ63" s="45"/>
      <c r="GA63" s="45"/>
      <c r="GB63" s="45"/>
      <c r="GC63" s="45"/>
      <c r="GD63" s="45"/>
      <c r="GE63" s="45"/>
      <c r="GF63" s="45"/>
      <c r="GG63" s="45"/>
      <c r="GH63" s="45"/>
      <c r="GI63" s="45"/>
      <c r="GJ63" s="45"/>
      <c r="GK63" s="45"/>
      <c r="GL63" s="45"/>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c r="HZ63" s="45"/>
      <c r="IA63" s="45"/>
      <c r="IB63" s="45"/>
      <c r="IC63" s="45"/>
    </row>
    <row r="64" spans="1:237" x14ac:dyDescent="0.15">
      <c r="A64" s="606"/>
      <c r="B64" s="607"/>
      <c r="C64" s="607"/>
      <c r="D64" s="648" t="s">
        <v>628</v>
      </c>
      <c r="E64" s="648"/>
      <c r="F64" s="648"/>
      <c r="G64" s="648"/>
      <c r="H64" s="648"/>
      <c r="I64" s="648"/>
      <c r="J64" s="648"/>
      <c r="K64" s="648"/>
      <c r="L64" s="648"/>
      <c r="M64" s="648"/>
      <c r="N64" s="648"/>
      <c r="O64" s="648"/>
      <c r="P64" s="648"/>
      <c r="Q64" s="648"/>
      <c r="R64" s="648"/>
      <c r="S64" s="648"/>
      <c r="T64" s="648"/>
      <c r="U64" s="648"/>
      <c r="V64" s="648"/>
      <c r="W64" s="648"/>
      <c r="X64" s="648"/>
      <c r="Y64" s="648"/>
      <c r="Z64" s="648"/>
      <c r="AA64" s="648"/>
      <c r="AB64" s="648"/>
      <c r="AC64" s="648"/>
      <c r="AD64" s="648"/>
      <c r="AE64" s="648"/>
      <c r="AF64" s="648"/>
      <c r="AG64" s="648"/>
      <c r="AH64" s="648"/>
      <c r="AI64" s="648"/>
      <c r="AJ64" s="648"/>
      <c r="AK64" s="648"/>
      <c r="AL64" s="648"/>
      <c r="AM64" s="648"/>
      <c r="AN64" s="648"/>
      <c r="AO64" s="648"/>
      <c r="AP64" s="648"/>
      <c r="AQ64" s="648"/>
      <c r="AR64" s="648"/>
      <c r="AS64" s="648"/>
      <c r="AT64" s="648"/>
      <c r="AU64" s="653"/>
      <c r="AV64" s="653"/>
      <c r="AW64" s="654"/>
      <c r="AX64" s="45"/>
      <c r="AY64" s="45"/>
      <c r="AZ64" s="45"/>
      <c r="BA64" s="45"/>
      <c r="BB64" s="45"/>
      <c r="BC64" s="45"/>
      <c r="BD64" s="45"/>
      <c r="BE64" s="45"/>
      <c r="BF64" s="45"/>
      <c r="BG64" s="45"/>
      <c r="BH64" s="45"/>
      <c r="BI64" s="45"/>
      <c r="BJ64" s="45"/>
      <c r="BK64" s="45"/>
      <c r="BL64" s="45"/>
      <c r="BM64" s="45"/>
      <c r="BN64" s="45"/>
      <c r="BO64" s="45"/>
      <c r="BP64" s="114" t="s">
        <v>344</v>
      </c>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c r="FH64" s="45"/>
      <c r="FI64" s="45"/>
      <c r="FJ64" s="45"/>
      <c r="FK64" s="45"/>
      <c r="FL64" s="45"/>
      <c r="FM64" s="45"/>
      <c r="FN64" s="45"/>
      <c r="FO64" s="45"/>
      <c r="FP64" s="45"/>
      <c r="FQ64" s="45"/>
      <c r="FR64" s="45"/>
      <c r="FS64" s="45"/>
      <c r="FT64" s="45"/>
      <c r="FU64" s="45"/>
      <c r="FV64" s="45"/>
      <c r="FW64" s="45"/>
      <c r="FX64" s="45"/>
      <c r="FY64" s="45"/>
      <c r="FZ64" s="45"/>
      <c r="GA64" s="45"/>
      <c r="GB64" s="45"/>
      <c r="GC64" s="45"/>
      <c r="GD64" s="45"/>
      <c r="GE64" s="45"/>
      <c r="GF64" s="45"/>
      <c r="GG64" s="45"/>
      <c r="GH64" s="45"/>
      <c r="GI64" s="45"/>
      <c r="GJ64" s="45"/>
      <c r="GK64" s="45"/>
      <c r="GL64" s="45"/>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c r="HY64" s="45"/>
      <c r="HZ64" s="45"/>
      <c r="IA64" s="45"/>
      <c r="IB64" s="45"/>
      <c r="IC64" s="45"/>
    </row>
    <row r="65" spans="1:237" x14ac:dyDescent="0.15">
      <c r="A65" s="606"/>
      <c r="B65" s="607"/>
      <c r="C65" s="607"/>
      <c r="D65" s="648"/>
      <c r="E65" s="648"/>
      <c r="F65" s="648"/>
      <c r="G65" s="648"/>
      <c r="H65" s="648"/>
      <c r="I65" s="648"/>
      <c r="J65" s="648"/>
      <c r="K65" s="648"/>
      <c r="L65" s="648"/>
      <c r="M65" s="648"/>
      <c r="N65" s="648"/>
      <c r="O65" s="648"/>
      <c r="P65" s="648"/>
      <c r="Q65" s="648"/>
      <c r="R65" s="648"/>
      <c r="S65" s="648"/>
      <c r="T65" s="648"/>
      <c r="U65" s="648"/>
      <c r="V65" s="648"/>
      <c r="W65" s="648"/>
      <c r="X65" s="648"/>
      <c r="Y65" s="648"/>
      <c r="Z65" s="648"/>
      <c r="AA65" s="648"/>
      <c r="AB65" s="648"/>
      <c r="AC65" s="648"/>
      <c r="AD65" s="648"/>
      <c r="AE65" s="648"/>
      <c r="AF65" s="648"/>
      <c r="AG65" s="648"/>
      <c r="AH65" s="648"/>
      <c r="AI65" s="648"/>
      <c r="AJ65" s="648"/>
      <c r="AK65" s="648"/>
      <c r="AL65" s="648"/>
      <c r="AM65" s="648"/>
      <c r="AN65" s="648"/>
      <c r="AO65" s="648"/>
      <c r="AP65" s="648"/>
      <c r="AQ65" s="648"/>
      <c r="AR65" s="648"/>
      <c r="AS65" s="648"/>
      <c r="AT65" s="648"/>
      <c r="AU65" s="653"/>
      <c r="AV65" s="653"/>
      <c r="AW65" s="654"/>
      <c r="AX65" s="45"/>
      <c r="AY65" s="45"/>
      <c r="AZ65" s="45"/>
      <c r="BA65" s="45"/>
      <c r="BB65" s="45"/>
      <c r="BC65" s="45"/>
      <c r="BD65" s="45"/>
      <c r="BE65" s="45"/>
      <c r="BF65" s="45"/>
      <c r="BG65" s="45"/>
      <c r="BH65" s="45"/>
      <c r="BI65" s="45"/>
      <c r="BJ65" s="45"/>
      <c r="BK65" s="45"/>
      <c r="BL65" s="45"/>
      <c r="BM65" s="45"/>
      <c r="BN65" s="45"/>
      <c r="BO65" s="45"/>
      <c r="BP65" s="114" t="s">
        <v>347</v>
      </c>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c r="FT65" s="45"/>
      <c r="FU65" s="45"/>
      <c r="FV65" s="45"/>
      <c r="FW65" s="45"/>
      <c r="FX65" s="45"/>
      <c r="FY65" s="45"/>
      <c r="FZ65" s="45"/>
      <c r="GA65" s="45"/>
      <c r="GB65" s="45"/>
      <c r="GC65" s="45"/>
      <c r="GD65" s="45"/>
      <c r="GE65" s="45"/>
      <c r="GF65" s="45"/>
      <c r="GG65" s="45"/>
      <c r="GH65" s="45"/>
      <c r="GI65" s="45"/>
      <c r="GJ65" s="45"/>
      <c r="GK65" s="45"/>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c r="HZ65" s="45"/>
      <c r="IA65" s="45"/>
      <c r="IB65" s="45"/>
      <c r="IC65" s="45"/>
    </row>
    <row r="66" spans="1:237" ht="14.1" customHeight="1" x14ac:dyDescent="0.15">
      <c r="A66" s="606"/>
      <c r="B66" s="607"/>
      <c r="C66" s="607"/>
      <c r="D66" s="607"/>
      <c r="E66" s="607"/>
      <c r="F66" s="607"/>
      <c r="G66" s="607"/>
      <c r="H66" s="607"/>
      <c r="I66" s="607"/>
      <c r="J66" s="691" t="s">
        <v>629</v>
      </c>
      <c r="K66" s="653"/>
      <c r="L66" s="653"/>
      <c r="M66" s="653"/>
      <c r="N66" s="653"/>
      <c r="O66" s="653"/>
      <c r="P66" s="653"/>
      <c r="Q66" s="607"/>
      <c r="R66" s="607"/>
      <c r="S66" s="692" t="s">
        <v>630</v>
      </c>
      <c r="T66" s="692"/>
      <c r="U66" s="692"/>
      <c r="V66" s="692"/>
      <c r="W66" s="692"/>
      <c r="X66" s="692"/>
      <c r="Y66" s="692"/>
      <c r="Z66" s="692"/>
      <c r="AA66" s="692"/>
      <c r="AB66" s="692"/>
      <c r="AC66" s="692"/>
      <c r="AD66" s="607"/>
      <c r="AE66" s="607"/>
      <c r="AF66" s="607"/>
      <c r="AG66" s="607"/>
      <c r="AH66" s="607"/>
      <c r="AI66" s="607"/>
      <c r="AJ66" s="607"/>
      <c r="AK66" s="607"/>
      <c r="AL66" s="607"/>
      <c r="AM66" s="607"/>
      <c r="AN66" s="607"/>
      <c r="AO66" s="607"/>
      <c r="AP66" s="607"/>
      <c r="AQ66" s="607"/>
      <c r="AR66" s="607"/>
      <c r="AS66" s="607"/>
      <c r="AT66" s="607"/>
      <c r="AU66" s="653"/>
      <c r="AV66" s="653"/>
      <c r="AW66" s="654"/>
      <c r="BP66" s="114" t="s">
        <v>349</v>
      </c>
    </row>
    <row r="67" spans="1:237" x14ac:dyDescent="0.15">
      <c r="A67" s="606"/>
      <c r="B67" s="607"/>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607"/>
      <c r="AL67" s="607"/>
      <c r="AM67" s="607"/>
      <c r="AN67" s="607"/>
      <c r="AO67" s="607"/>
      <c r="AP67" s="607"/>
      <c r="AQ67" s="607"/>
      <c r="AR67" s="607"/>
      <c r="AS67" s="607"/>
      <c r="AT67" s="607"/>
      <c r="AU67" s="653"/>
      <c r="AV67" s="653"/>
      <c r="AW67" s="654"/>
      <c r="BP67" s="114" t="s">
        <v>350</v>
      </c>
    </row>
    <row r="68" spans="1:237" ht="14.1" customHeight="1" x14ac:dyDescent="0.15">
      <c r="A68" s="606"/>
      <c r="B68" s="607"/>
      <c r="C68" s="607"/>
      <c r="D68" s="607"/>
      <c r="E68" s="607"/>
      <c r="F68" s="607"/>
      <c r="G68" s="607"/>
      <c r="H68" s="607"/>
      <c r="I68" s="607"/>
      <c r="J68" s="691" t="s">
        <v>631</v>
      </c>
      <c r="K68" s="653"/>
      <c r="L68" s="653"/>
      <c r="M68" s="653"/>
      <c r="N68" s="653"/>
      <c r="O68" s="653"/>
      <c r="P68" s="653"/>
      <c r="Q68" s="607"/>
      <c r="R68" s="607"/>
      <c r="S68" s="692" t="s">
        <v>1363</v>
      </c>
      <c r="T68" s="692"/>
      <c r="U68" s="692"/>
      <c r="V68" s="692"/>
      <c r="W68" s="692"/>
      <c r="X68" s="692"/>
      <c r="Y68" s="692"/>
      <c r="Z68" s="692"/>
      <c r="AA68" s="692"/>
      <c r="AB68" s="692"/>
      <c r="AC68" s="692"/>
      <c r="AD68" s="607"/>
      <c r="AE68" s="607"/>
      <c r="AF68" s="607"/>
      <c r="AG68" s="607"/>
      <c r="AH68" s="607"/>
      <c r="AI68" s="607"/>
      <c r="AJ68" s="607"/>
      <c r="AK68" s="607"/>
      <c r="AL68" s="607"/>
      <c r="AM68" s="607"/>
      <c r="AN68" s="607"/>
      <c r="AO68" s="607"/>
      <c r="AP68" s="607"/>
      <c r="AQ68" s="607"/>
      <c r="AR68" s="607"/>
      <c r="AS68" s="607"/>
      <c r="AT68" s="607"/>
      <c r="AU68" s="653"/>
      <c r="AV68" s="653"/>
      <c r="AW68" s="654"/>
    </row>
    <row r="69" spans="1:237" x14ac:dyDescent="0.15">
      <c r="A69" s="606"/>
      <c r="B69" s="607"/>
      <c r="C69" s="607"/>
      <c r="D69" s="607"/>
      <c r="E69" s="607"/>
      <c r="F69" s="607"/>
      <c r="G69" s="607"/>
      <c r="H69" s="607"/>
      <c r="I69" s="607"/>
      <c r="J69" s="607"/>
      <c r="K69" s="607"/>
      <c r="L69" s="607"/>
      <c r="M69" s="607"/>
      <c r="N69" s="607"/>
      <c r="O69" s="607"/>
      <c r="P69" s="607"/>
      <c r="Q69" s="607"/>
      <c r="R69" s="607"/>
      <c r="S69" s="607"/>
      <c r="T69" s="607"/>
      <c r="U69" s="607"/>
      <c r="V69" s="607"/>
      <c r="W69" s="607"/>
      <c r="X69" s="607"/>
      <c r="Y69" s="607"/>
      <c r="Z69" s="607"/>
      <c r="AA69" s="607"/>
      <c r="AB69" s="607"/>
      <c r="AC69" s="607"/>
      <c r="AD69" s="607"/>
      <c r="AE69" s="607"/>
      <c r="AF69" s="607"/>
      <c r="AG69" s="607"/>
      <c r="AH69" s="607"/>
      <c r="AI69" s="607"/>
      <c r="AJ69" s="607"/>
      <c r="AK69" s="607"/>
      <c r="AL69" s="607"/>
      <c r="AM69" s="607"/>
      <c r="AN69" s="607"/>
      <c r="AO69" s="607"/>
      <c r="AP69" s="607"/>
      <c r="AQ69" s="607"/>
      <c r="AR69" s="607"/>
      <c r="AS69" s="607"/>
      <c r="AT69" s="607"/>
      <c r="AU69" s="653"/>
      <c r="AV69" s="653"/>
      <c r="AW69" s="654"/>
    </row>
    <row r="70" spans="1:237" ht="13.5" customHeight="1" thickBot="1" x14ac:dyDescent="0.2">
      <c r="A70" s="646"/>
      <c r="B70" s="647"/>
      <c r="C70" s="647"/>
      <c r="D70" s="647"/>
      <c r="E70" s="647"/>
      <c r="F70" s="647"/>
      <c r="G70" s="647"/>
      <c r="H70" s="647"/>
      <c r="I70" s="647"/>
      <c r="J70" s="647"/>
      <c r="K70" s="647"/>
      <c r="L70" s="647"/>
      <c r="M70" s="647"/>
      <c r="N70" s="647"/>
      <c r="O70" s="647"/>
      <c r="P70" s="647"/>
      <c r="Q70" s="647"/>
      <c r="R70" s="647"/>
      <c r="S70" s="647"/>
      <c r="T70" s="647"/>
      <c r="U70" s="647"/>
      <c r="V70" s="647"/>
      <c r="W70" s="647"/>
      <c r="X70" s="647"/>
      <c r="Y70" s="647"/>
      <c r="Z70" s="647"/>
      <c r="AA70" s="647"/>
      <c r="AB70" s="647"/>
      <c r="AC70" s="647"/>
      <c r="AD70" s="647"/>
      <c r="AE70" s="647"/>
      <c r="AF70" s="647"/>
      <c r="AG70" s="647"/>
      <c r="AH70" s="647"/>
      <c r="AI70" s="647"/>
      <c r="AJ70" s="647"/>
      <c r="AK70" s="647"/>
      <c r="AL70" s="647"/>
      <c r="AM70" s="647"/>
      <c r="AN70" s="647"/>
      <c r="AO70" s="647"/>
      <c r="AP70" s="647"/>
      <c r="AQ70" s="647"/>
      <c r="AR70" s="647"/>
      <c r="AS70" s="647"/>
      <c r="AT70" s="647"/>
      <c r="AU70" s="655"/>
      <c r="AV70" s="655"/>
      <c r="AW70" s="656"/>
    </row>
  </sheetData>
  <mergeCells count="113">
    <mergeCell ref="D69:AT70"/>
    <mergeCell ref="D64:AT64"/>
    <mergeCell ref="D65:AT65"/>
    <mergeCell ref="D66:I66"/>
    <mergeCell ref="J66:P66"/>
    <mergeCell ref="Q66:R66"/>
    <mergeCell ref="S66:AC66"/>
    <mergeCell ref="AD66:AT66"/>
    <mergeCell ref="D67:AT67"/>
    <mergeCell ref="D68:I68"/>
    <mergeCell ref="J68:P68"/>
    <mergeCell ref="Q68:R68"/>
    <mergeCell ref="S68:AC68"/>
    <mergeCell ref="AD68:AT68"/>
    <mergeCell ref="D58:T59"/>
    <mergeCell ref="U58:AB59"/>
    <mergeCell ref="AC58:AG58"/>
    <mergeCell ref="AH58:AQ59"/>
    <mergeCell ref="AR58:AT59"/>
    <mergeCell ref="AC59:AG59"/>
    <mergeCell ref="D60:AT60"/>
    <mergeCell ref="D61:AT62"/>
    <mergeCell ref="D63:AT63"/>
    <mergeCell ref="D48:AT49"/>
    <mergeCell ref="D50:AT51"/>
    <mergeCell ref="D52:AT53"/>
    <mergeCell ref="D54:AT55"/>
    <mergeCell ref="D56:T57"/>
    <mergeCell ref="U56:AB57"/>
    <mergeCell ref="AC56:AG57"/>
    <mergeCell ref="AH56:AQ57"/>
    <mergeCell ref="AR56:AT57"/>
    <mergeCell ref="D39:J40"/>
    <mergeCell ref="K39:U40"/>
    <mergeCell ref="V39:AA40"/>
    <mergeCell ref="AB39:AE40"/>
    <mergeCell ref="AF39:AT40"/>
    <mergeCell ref="D41:AT41"/>
    <mergeCell ref="D42:AT43"/>
    <mergeCell ref="D44:AT45"/>
    <mergeCell ref="D46:AT47"/>
    <mergeCell ref="D35:J36"/>
    <mergeCell ref="K35:U36"/>
    <mergeCell ref="V35:AA36"/>
    <mergeCell ref="AB35:AE36"/>
    <mergeCell ref="AF35:AT36"/>
    <mergeCell ref="D37:J38"/>
    <mergeCell ref="K37:U38"/>
    <mergeCell ref="V37:AA38"/>
    <mergeCell ref="AB37:AE38"/>
    <mergeCell ref="AF37:AT38"/>
    <mergeCell ref="I24:N24"/>
    <mergeCell ref="P24:AT24"/>
    <mergeCell ref="D25:AT26"/>
    <mergeCell ref="D27:AT28"/>
    <mergeCell ref="D29:AT30"/>
    <mergeCell ref="D31:AT32"/>
    <mergeCell ref="D33:J34"/>
    <mergeCell ref="K33:U34"/>
    <mergeCell ref="V33:AE34"/>
    <mergeCell ref="AF33:AT34"/>
    <mergeCell ref="U17:X17"/>
    <mergeCell ref="I18:N18"/>
    <mergeCell ref="P18:AT18"/>
    <mergeCell ref="I19:N20"/>
    <mergeCell ref="P19:AT20"/>
    <mergeCell ref="I21:N22"/>
    <mergeCell ref="P21:AT22"/>
    <mergeCell ref="I23:N23"/>
    <mergeCell ref="Q23:S23"/>
    <mergeCell ref="U23:X23"/>
    <mergeCell ref="A10:AW11"/>
    <mergeCell ref="A12:AW12"/>
    <mergeCell ref="A13:C70"/>
    <mergeCell ref="I13:N14"/>
    <mergeCell ref="O13:Z14"/>
    <mergeCell ref="AA13:AA14"/>
    <mergeCell ref="AB13:AE14"/>
    <mergeCell ref="AF13:AF14"/>
    <mergeCell ref="AG13:AH14"/>
    <mergeCell ref="AI13:AN14"/>
    <mergeCell ref="AO13:AT14"/>
    <mergeCell ref="AU13:AW70"/>
    <mergeCell ref="D15:H24"/>
    <mergeCell ref="I15:N16"/>
    <mergeCell ref="O15:R16"/>
    <mergeCell ref="S15:V16"/>
    <mergeCell ref="W15:Z16"/>
    <mergeCell ref="AA15:AD16"/>
    <mergeCell ref="AE15:AH16"/>
    <mergeCell ref="AI15:AL16"/>
    <mergeCell ref="AM15:AP16"/>
    <mergeCell ref="AQ15:AT16"/>
    <mergeCell ref="I17:N17"/>
    <mergeCell ref="Q17:S17"/>
    <mergeCell ref="A5:AW5"/>
    <mergeCell ref="A6:AW7"/>
    <mergeCell ref="AH8:AI9"/>
    <mergeCell ref="AJ8:AK9"/>
    <mergeCell ref="AL8:AM9"/>
    <mergeCell ref="AN8:AO9"/>
    <mergeCell ref="AP8:AQ9"/>
    <mergeCell ref="AR8:AS9"/>
    <mergeCell ref="AT8:AU9"/>
    <mergeCell ref="A1:T4"/>
    <mergeCell ref="U1:Z4"/>
    <mergeCell ref="AA1:AE4"/>
    <mergeCell ref="AF1:AI4"/>
    <mergeCell ref="AJ1:AP2"/>
    <mergeCell ref="AQ1:AQ4"/>
    <mergeCell ref="AR1:AW1"/>
    <mergeCell ref="AR2:AW4"/>
    <mergeCell ref="AJ3:AP4"/>
  </mergeCells>
  <phoneticPr fontId="31"/>
  <printOptions horizontalCentered="1" verticalCentered="1"/>
  <pageMargins left="0.19685039370078741" right="0.19685039370078741" top="0.19685039370078741" bottom="0.19685039370078741" header="0.51181102362204722" footer="0.51181102362204722"/>
  <pageSetup paperSize="9" scale="94" orientation="portrait" blackAndWhite="1"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62231-1B5F-443F-802D-BB02BC80B5FC}">
  <sheetPr>
    <tabColor indexed="42"/>
  </sheetPr>
  <dimension ref="A1:AL21"/>
  <sheetViews>
    <sheetView showZeros="0" topLeftCell="A86" zoomScaleNormal="100" zoomScaleSheetLayoutView="100" workbookViewId="0">
      <selection activeCell="AA98" sqref="AA98"/>
    </sheetView>
  </sheetViews>
  <sheetFormatPr defaultColWidth="2.875" defaultRowHeight="17.25" x14ac:dyDescent="0.15"/>
  <cols>
    <col min="1" max="16384" width="2.875" style="194"/>
  </cols>
  <sheetData>
    <row r="1" spans="1:38" ht="63.75" customHeight="1" x14ac:dyDescent="0.15">
      <c r="A1" s="1140" t="s">
        <v>1348</v>
      </c>
      <c r="B1" s="1140"/>
      <c r="C1" s="1140"/>
      <c r="D1" s="1140"/>
      <c r="E1" s="1140"/>
      <c r="F1" s="1140"/>
      <c r="G1" s="1140"/>
      <c r="H1" s="1140"/>
      <c r="I1" s="1140"/>
      <c r="J1" s="1140"/>
      <c r="K1" s="1140"/>
      <c r="L1" s="1140"/>
      <c r="M1" s="1140"/>
      <c r="N1" s="1140"/>
      <c r="O1" s="1140"/>
      <c r="P1" s="1140"/>
      <c r="Q1" s="1140"/>
      <c r="R1" s="1140"/>
      <c r="S1" s="1140"/>
      <c r="T1" s="1140"/>
      <c r="U1" s="1140"/>
      <c r="V1" s="1140"/>
      <c r="W1" s="1140"/>
      <c r="X1" s="1140"/>
      <c r="Y1" s="1140"/>
      <c r="Z1" s="1140"/>
      <c r="AA1" s="1140"/>
      <c r="AB1" s="1140"/>
      <c r="AC1" s="1140"/>
      <c r="AD1" s="1140"/>
      <c r="AE1" s="239"/>
      <c r="AF1" s="239"/>
      <c r="AG1" s="239"/>
      <c r="AH1" s="239"/>
      <c r="AI1" s="239"/>
      <c r="AJ1" s="239"/>
      <c r="AK1" s="239"/>
      <c r="AL1" s="239"/>
    </row>
    <row r="2" spans="1:38" x14ac:dyDescent="0.15">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row>
    <row r="3" spans="1:38" x14ac:dyDescent="0.15">
      <c r="A3" s="1151" t="str">
        <f ca="1">"令和"&amp;YEAR(TODAY())-2018&amp;"年"&amp;MONTH(TODAY())&amp;"月"&amp;DAY(TODAY())&amp;"日"</f>
        <v>令和6年3月25日</v>
      </c>
      <c r="B3" s="1151"/>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c r="AD3" s="1151"/>
    </row>
    <row r="4" spans="1:38" x14ac:dyDescent="0.15">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row>
    <row r="5" spans="1:38" x14ac:dyDescent="0.15">
      <c r="A5" s="262" t="s">
        <v>1349</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row>
    <row r="6" spans="1:38" ht="30" customHeight="1" x14ac:dyDescent="0.15">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row>
    <row r="7" spans="1:38" ht="41.25" customHeight="1" x14ac:dyDescent="0.15">
      <c r="A7" s="1139" t="s">
        <v>1350</v>
      </c>
      <c r="B7" s="1139"/>
      <c r="C7" s="1139"/>
      <c r="D7" s="1139"/>
      <c r="E7" s="1139"/>
      <c r="F7" s="1139"/>
      <c r="G7" s="1139"/>
      <c r="H7" s="1139"/>
      <c r="I7" s="1139"/>
      <c r="J7" s="1139"/>
      <c r="K7" s="1139"/>
      <c r="L7" s="1139"/>
      <c r="M7" s="1139"/>
      <c r="N7" s="1139"/>
      <c r="O7" s="1139"/>
      <c r="P7" s="1139"/>
      <c r="Q7" s="1139"/>
      <c r="R7" s="1139"/>
      <c r="S7" s="1139"/>
      <c r="T7" s="1139"/>
      <c r="U7" s="1139"/>
      <c r="V7" s="1139"/>
      <c r="W7" s="1139"/>
      <c r="X7" s="1139"/>
      <c r="Y7" s="1139"/>
      <c r="Z7" s="1139"/>
      <c r="AA7" s="1139"/>
      <c r="AB7" s="1139"/>
      <c r="AC7" s="1139"/>
      <c r="AD7" s="1139"/>
    </row>
    <row r="8" spans="1:38" ht="60" customHeight="1" x14ac:dyDescent="0.15">
      <c r="A8" s="262"/>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row>
    <row r="9" spans="1:38" x14ac:dyDescent="0.15">
      <c r="A9" s="262"/>
      <c r="B9" s="262"/>
      <c r="C9" s="262"/>
      <c r="D9" s="262"/>
      <c r="E9" s="262"/>
      <c r="F9" s="262"/>
      <c r="G9" s="262"/>
      <c r="H9" s="262"/>
      <c r="I9" s="262"/>
      <c r="J9" s="262"/>
      <c r="K9" s="262"/>
      <c r="L9" s="262"/>
      <c r="M9" s="262"/>
      <c r="N9" s="1141" t="s">
        <v>1181</v>
      </c>
      <c r="O9" s="1141"/>
      <c r="P9" s="1141"/>
      <c r="Q9" s="262"/>
      <c r="R9" s="1144" t="str">
        <f>'01.入会申込書'!M35</f>
        <v/>
      </c>
      <c r="S9" s="1144"/>
      <c r="T9" s="1144"/>
      <c r="U9" s="1144"/>
      <c r="V9" s="1144"/>
      <c r="W9" s="1144"/>
      <c r="X9" s="1144"/>
      <c r="Y9" s="1144"/>
      <c r="Z9" s="1144"/>
      <c r="AA9" s="1144"/>
      <c r="AB9" s="1144"/>
      <c r="AC9" s="1144"/>
      <c r="AD9" s="262"/>
    </row>
    <row r="10" spans="1:38" x14ac:dyDescent="0.15">
      <c r="A10" s="262"/>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row>
    <row r="11" spans="1:38" x14ac:dyDescent="0.15">
      <c r="A11" s="262"/>
      <c r="B11" s="262"/>
      <c r="C11" s="262"/>
      <c r="D11" s="262"/>
      <c r="E11" s="262"/>
      <c r="F11" s="262"/>
      <c r="G11" s="262"/>
      <c r="H11" s="262"/>
      <c r="I11" s="262"/>
      <c r="J11" s="262"/>
      <c r="K11" s="262"/>
      <c r="L11" s="262"/>
      <c r="M11" s="262"/>
      <c r="N11" s="1141" t="s">
        <v>1259</v>
      </c>
      <c r="O11" s="1141"/>
      <c r="P11" s="1141"/>
      <c r="Q11" s="262"/>
      <c r="R11" s="1144">
        <f>'01.入会申込書'!M47</f>
        <v>0</v>
      </c>
      <c r="S11" s="1144"/>
      <c r="T11" s="1144"/>
      <c r="U11" s="1144"/>
      <c r="V11" s="1144"/>
      <c r="W11" s="1144"/>
      <c r="X11" s="1144"/>
      <c r="Y11" s="1144"/>
      <c r="Z11" s="1144"/>
      <c r="AA11" s="1144"/>
      <c r="AB11" s="262"/>
      <c r="AC11" s="262"/>
      <c r="AD11" s="262"/>
    </row>
    <row r="12" spans="1:38" ht="60.75" customHeight="1" x14ac:dyDescent="0.15">
      <c r="A12" s="297"/>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row>
    <row r="13" spans="1:38" x14ac:dyDescent="0.15">
      <c r="A13" s="1478" t="s">
        <v>1351</v>
      </c>
      <c r="B13" s="1479"/>
      <c r="C13" s="1479"/>
      <c r="D13" s="1479"/>
      <c r="E13" s="1479"/>
      <c r="F13" s="1479"/>
      <c r="G13" s="1480"/>
      <c r="H13" s="301" t="s">
        <v>1352</v>
      </c>
      <c r="I13" s="302"/>
      <c r="J13" s="302"/>
      <c r="K13" s="302"/>
      <c r="L13" s="1484"/>
      <c r="M13" s="1484"/>
      <c r="N13" s="1484"/>
      <c r="O13" s="1484"/>
      <c r="P13" s="1484"/>
      <c r="Q13" s="1484"/>
      <c r="R13" s="1484"/>
      <c r="S13" s="1484"/>
      <c r="T13" s="1484"/>
      <c r="U13" s="1484"/>
      <c r="V13" s="1484"/>
      <c r="W13" s="1484"/>
      <c r="X13" s="1484"/>
      <c r="Y13" s="1484"/>
      <c r="Z13" s="1484"/>
      <c r="AA13" s="1484"/>
      <c r="AB13" s="1484"/>
      <c r="AC13" s="1484"/>
      <c r="AD13" s="1485"/>
    </row>
    <row r="14" spans="1:38" ht="30.75" customHeight="1" x14ac:dyDescent="0.15">
      <c r="A14" s="1481"/>
      <c r="B14" s="1482"/>
      <c r="C14" s="1482"/>
      <c r="D14" s="1482"/>
      <c r="E14" s="1482"/>
      <c r="F14" s="1482"/>
      <c r="G14" s="1483"/>
      <c r="H14" s="1486"/>
      <c r="I14" s="1487"/>
      <c r="J14" s="1487"/>
      <c r="K14" s="1487"/>
      <c r="L14" s="1487"/>
      <c r="M14" s="1487"/>
      <c r="N14" s="1487"/>
      <c r="O14" s="1487"/>
      <c r="P14" s="1487"/>
      <c r="Q14" s="1487"/>
      <c r="R14" s="1487"/>
      <c r="S14" s="1487"/>
      <c r="T14" s="1487"/>
      <c r="U14" s="1487"/>
      <c r="V14" s="1487"/>
      <c r="W14" s="1487"/>
      <c r="X14" s="1487"/>
      <c r="Y14" s="1487"/>
      <c r="Z14" s="1487"/>
      <c r="AA14" s="1487"/>
      <c r="AB14" s="1487"/>
      <c r="AC14" s="1487"/>
      <c r="AD14" s="1488"/>
    </row>
    <row r="15" spans="1:38" ht="30" customHeight="1" x14ac:dyDescent="0.15">
      <c r="A15" s="298" t="s">
        <v>1353</v>
      </c>
      <c r="B15" s="299"/>
      <c r="C15" s="299"/>
      <c r="D15" s="299"/>
      <c r="E15" s="299"/>
      <c r="F15" s="299"/>
      <c r="G15" s="300"/>
      <c r="H15" s="1489"/>
      <c r="I15" s="1490"/>
      <c r="J15" s="1490"/>
      <c r="K15" s="1490"/>
      <c r="L15" s="1490"/>
      <c r="M15" s="1490"/>
      <c r="N15" s="1490"/>
      <c r="O15" s="1491"/>
      <c r="P15" s="1492"/>
      <c r="Q15" s="1493"/>
      <c r="R15" s="1493"/>
      <c r="S15" s="1494"/>
      <c r="T15" s="1495"/>
      <c r="U15" s="1490"/>
      <c r="V15" s="1490"/>
      <c r="W15" s="1490"/>
      <c r="X15" s="1490"/>
      <c r="Y15" s="1490"/>
      <c r="Z15" s="1490"/>
      <c r="AA15" s="1491"/>
      <c r="AB15" s="303" t="s">
        <v>1354</v>
      </c>
      <c r="AC15" s="304"/>
      <c r="AD15" s="305"/>
    </row>
    <row r="16" spans="1:38" ht="30.75" customHeight="1" x14ac:dyDescent="0.15">
      <c r="A16" s="1497" t="s">
        <v>1355</v>
      </c>
      <c r="B16" s="1498"/>
      <c r="C16" s="1498"/>
      <c r="D16" s="1498"/>
      <c r="E16" s="1498"/>
      <c r="F16" s="1498"/>
      <c r="G16" s="1499"/>
      <c r="H16" s="1503" t="s">
        <v>1356</v>
      </c>
      <c r="I16" s="1504"/>
      <c r="J16" s="1504"/>
      <c r="K16" s="1504"/>
      <c r="L16" s="1504"/>
      <c r="M16" s="1505"/>
      <c r="N16" s="1505"/>
      <c r="O16" s="1505"/>
      <c r="P16" s="1505"/>
      <c r="Q16" s="1505"/>
      <c r="R16" s="1505"/>
      <c r="S16" s="1505"/>
      <c r="T16" s="1505"/>
      <c r="U16" s="1505"/>
      <c r="V16" s="1505"/>
      <c r="W16" s="1505"/>
      <c r="X16" s="1505"/>
      <c r="Y16" s="1505"/>
      <c r="Z16" s="1505"/>
      <c r="AA16" s="1505"/>
      <c r="AB16" s="1505"/>
      <c r="AC16" s="1505"/>
      <c r="AD16" s="1506"/>
    </row>
    <row r="17" spans="1:30" ht="30.75" customHeight="1" x14ac:dyDescent="0.15">
      <c r="A17" s="1500"/>
      <c r="B17" s="1501"/>
      <c r="C17" s="1501"/>
      <c r="D17" s="1501"/>
      <c r="E17" s="1501"/>
      <c r="F17" s="1501"/>
      <c r="G17" s="1502"/>
      <c r="H17" s="1507" t="s">
        <v>1357</v>
      </c>
      <c r="I17" s="1508"/>
      <c r="J17" s="1508"/>
      <c r="K17" s="1508"/>
      <c r="L17" s="1508"/>
      <c r="M17" s="1509"/>
      <c r="N17" s="1509"/>
      <c r="O17" s="1509"/>
      <c r="P17" s="1509"/>
      <c r="Q17" s="1509"/>
      <c r="R17" s="1509"/>
      <c r="S17" s="1509"/>
      <c r="T17" s="1509"/>
      <c r="U17" s="1509"/>
      <c r="V17" s="1509"/>
      <c r="W17" s="1509"/>
      <c r="X17" s="1509"/>
      <c r="Y17" s="1509"/>
      <c r="Z17" s="1509"/>
      <c r="AA17" s="1509"/>
      <c r="AB17" s="1509"/>
      <c r="AC17" s="1509"/>
      <c r="AD17" s="1510"/>
    </row>
    <row r="18" spans="1:30" x14ac:dyDescent="0.15">
      <c r="A18" s="1511" t="s">
        <v>1365</v>
      </c>
      <c r="B18" s="1479"/>
      <c r="C18" s="1479"/>
      <c r="D18" s="1479"/>
      <c r="E18" s="1479"/>
      <c r="F18" s="1479"/>
      <c r="G18" s="1480"/>
      <c r="H18" s="1512" t="s">
        <v>1358</v>
      </c>
      <c r="I18" s="1513"/>
      <c r="J18" s="1513"/>
      <c r="K18" s="1513"/>
      <c r="L18" s="1513"/>
      <c r="M18" s="1513"/>
      <c r="N18" s="306"/>
      <c r="O18" s="306"/>
      <c r="P18" s="1514" t="s">
        <v>1359</v>
      </c>
      <c r="Q18" s="1514"/>
      <c r="R18" s="1514"/>
      <c r="S18" s="1514"/>
      <c r="T18" s="1514"/>
      <c r="U18" s="1514"/>
      <c r="V18" s="1514"/>
      <c r="W18" s="1514"/>
      <c r="X18" s="1514"/>
      <c r="Y18" s="1514"/>
      <c r="Z18" s="1514"/>
      <c r="AA18" s="1514"/>
      <c r="AB18" s="1514"/>
      <c r="AC18" s="1514"/>
      <c r="AD18" s="1515"/>
    </row>
    <row r="19" spans="1:30" ht="30.75" customHeight="1" x14ac:dyDescent="0.15">
      <c r="A19" s="1481"/>
      <c r="B19" s="1482"/>
      <c r="C19" s="1482"/>
      <c r="D19" s="1482"/>
      <c r="E19" s="1482"/>
      <c r="F19" s="1482"/>
      <c r="G19" s="1483"/>
      <c r="H19" s="1496"/>
      <c r="I19" s="1496"/>
      <c r="J19" s="1496"/>
      <c r="K19" s="1496"/>
      <c r="L19" s="1496"/>
      <c r="M19" s="1496"/>
      <c r="N19" s="1516" t="s">
        <v>1360</v>
      </c>
      <c r="O19" s="1516"/>
      <c r="P19" s="1496"/>
      <c r="Q19" s="1496"/>
      <c r="R19" s="1496"/>
      <c r="S19" s="1496"/>
      <c r="T19" s="1496"/>
      <c r="U19" s="1496"/>
      <c r="V19" s="1496"/>
      <c r="W19" s="1496"/>
      <c r="X19" s="1496"/>
      <c r="Y19" s="1496"/>
      <c r="Z19" s="1496"/>
      <c r="AA19" s="1496"/>
      <c r="AB19" s="1496"/>
      <c r="AC19" s="1496"/>
      <c r="AD19" s="1496"/>
    </row>
    <row r="20" spans="1:30" x14ac:dyDescent="0.15">
      <c r="A20" s="297"/>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row>
    <row r="21" spans="1:30" x14ac:dyDescent="0.15">
      <c r="A21" s="297"/>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row>
  </sheetData>
  <mergeCells count="24">
    <mergeCell ref="P19:AD19"/>
    <mergeCell ref="A16:G17"/>
    <mergeCell ref="H16:L16"/>
    <mergeCell ref="M16:AD16"/>
    <mergeCell ref="H17:L17"/>
    <mergeCell ref="M17:AD17"/>
    <mergeCell ref="A18:G19"/>
    <mergeCell ref="H18:M18"/>
    <mergeCell ref="P18:AD18"/>
    <mergeCell ref="H19:M19"/>
    <mergeCell ref="N19:O19"/>
    <mergeCell ref="A13:G14"/>
    <mergeCell ref="L13:AD13"/>
    <mergeCell ref="H14:AD14"/>
    <mergeCell ref="H15:O15"/>
    <mergeCell ref="P15:S15"/>
    <mergeCell ref="T15:AA15"/>
    <mergeCell ref="N11:P11"/>
    <mergeCell ref="R11:AA11"/>
    <mergeCell ref="A1:AD1"/>
    <mergeCell ref="A3:AD3"/>
    <mergeCell ref="A7:AD7"/>
    <mergeCell ref="N9:P9"/>
    <mergeCell ref="R9:AC9"/>
  </mergeCells>
  <phoneticPr fontId="50"/>
  <dataValidations count="3">
    <dataValidation type="list" allowBlank="1" showInputMessage="1" showErrorMessage="1" sqref="P15:S15 JL15:JO15 TH15:TK15 ADD15:ADG15 AMZ15:ANC15 AWV15:AWY15 BGR15:BGU15 BQN15:BQQ15 CAJ15:CAM15 CKF15:CKI15 CUB15:CUE15 DDX15:DEA15 DNT15:DNW15 DXP15:DXS15 EHL15:EHO15 ERH15:ERK15 FBD15:FBG15 FKZ15:FLC15 FUV15:FUY15 GER15:GEU15 GON15:GOQ15 GYJ15:GYM15 HIF15:HII15 HSB15:HSE15 IBX15:ICA15 ILT15:ILW15 IVP15:IVS15 JFL15:JFO15 JPH15:JPK15 JZD15:JZG15 KIZ15:KJC15 KSV15:KSY15 LCR15:LCU15 LMN15:LMQ15 LWJ15:LWM15 MGF15:MGI15 MQB15:MQE15 MZX15:NAA15 NJT15:NJW15 NTP15:NTS15 ODL15:ODO15 ONH15:ONK15 OXD15:OXG15 PGZ15:PHC15 PQV15:PQY15 QAR15:QAU15 QKN15:QKQ15 QUJ15:QUM15 REF15:REI15 ROB15:ROE15 RXX15:RYA15 SHT15:SHW15 SRP15:SRS15 TBL15:TBO15 TLH15:TLK15 TVD15:TVG15 UEZ15:UFC15 UOV15:UOY15 UYR15:UYU15 VIN15:VIQ15 VSJ15:VSM15 WCF15:WCI15 WMB15:WME15 WVX15:WWA15 P65551:S65551 JL65551:JO65551 TH65551:TK65551 ADD65551:ADG65551 AMZ65551:ANC65551 AWV65551:AWY65551 BGR65551:BGU65551 BQN65551:BQQ65551 CAJ65551:CAM65551 CKF65551:CKI65551 CUB65551:CUE65551 DDX65551:DEA65551 DNT65551:DNW65551 DXP65551:DXS65551 EHL65551:EHO65551 ERH65551:ERK65551 FBD65551:FBG65551 FKZ65551:FLC65551 FUV65551:FUY65551 GER65551:GEU65551 GON65551:GOQ65551 GYJ65551:GYM65551 HIF65551:HII65551 HSB65551:HSE65551 IBX65551:ICA65551 ILT65551:ILW65551 IVP65551:IVS65551 JFL65551:JFO65551 JPH65551:JPK65551 JZD65551:JZG65551 KIZ65551:KJC65551 KSV65551:KSY65551 LCR65551:LCU65551 LMN65551:LMQ65551 LWJ65551:LWM65551 MGF65551:MGI65551 MQB65551:MQE65551 MZX65551:NAA65551 NJT65551:NJW65551 NTP65551:NTS65551 ODL65551:ODO65551 ONH65551:ONK65551 OXD65551:OXG65551 PGZ65551:PHC65551 PQV65551:PQY65551 QAR65551:QAU65551 QKN65551:QKQ65551 QUJ65551:QUM65551 REF65551:REI65551 ROB65551:ROE65551 RXX65551:RYA65551 SHT65551:SHW65551 SRP65551:SRS65551 TBL65551:TBO65551 TLH65551:TLK65551 TVD65551:TVG65551 UEZ65551:UFC65551 UOV65551:UOY65551 UYR65551:UYU65551 VIN65551:VIQ65551 VSJ65551:VSM65551 WCF65551:WCI65551 WMB65551:WME65551 WVX65551:WWA65551 P131087:S131087 JL131087:JO131087 TH131087:TK131087 ADD131087:ADG131087 AMZ131087:ANC131087 AWV131087:AWY131087 BGR131087:BGU131087 BQN131087:BQQ131087 CAJ131087:CAM131087 CKF131087:CKI131087 CUB131087:CUE131087 DDX131087:DEA131087 DNT131087:DNW131087 DXP131087:DXS131087 EHL131087:EHO131087 ERH131087:ERK131087 FBD131087:FBG131087 FKZ131087:FLC131087 FUV131087:FUY131087 GER131087:GEU131087 GON131087:GOQ131087 GYJ131087:GYM131087 HIF131087:HII131087 HSB131087:HSE131087 IBX131087:ICA131087 ILT131087:ILW131087 IVP131087:IVS131087 JFL131087:JFO131087 JPH131087:JPK131087 JZD131087:JZG131087 KIZ131087:KJC131087 KSV131087:KSY131087 LCR131087:LCU131087 LMN131087:LMQ131087 LWJ131087:LWM131087 MGF131087:MGI131087 MQB131087:MQE131087 MZX131087:NAA131087 NJT131087:NJW131087 NTP131087:NTS131087 ODL131087:ODO131087 ONH131087:ONK131087 OXD131087:OXG131087 PGZ131087:PHC131087 PQV131087:PQY131087 QAR131087:QAU131087 QKN131087:QKQ131087 QUJ131087:QUM131087 REF131087:REI131087 ROB131087:ROE131087 RXX131087:RYA131087 SHT131087:SHW131087 SRP131087:SRS131087 TBL131087:TBO131087 TLH131087:TLK131087 TVD131087:TVG131087 UEZ131087:UFC131087 UOV131087:UOY131087 UYR131087:UYU131087 VIN131087:VIQ131087 VSJ131087:VSM131087 WCF131087:WCI131087 WMB131087:WME131087 WVX131087:WWA131087 P196623:S196623 JL196623:JO196623 TH196623:TK196623 ADD196623:ADG196623 AMZ196623:ANC196623 AWV196623:AWY196623 BGR196623:BGU196623 BQN196623:BQQ196623 CAJ196623:CAM196623 CKF196623:CKI196623 CUB196623:CUE196623 DDX196623:DEA196623 DNT196623:DNW196623 DXP196623:DXS196623 EHL196623:EHO196623 ERH196623:ERK196623 FBD196623:FBG196623 FKZ196623:FLC196623 FUV196623:FUY196623 GER196623:GEU196623 GON196623:GOQ196623 GYJ196623:GYM196623 HIF196623:HII196623 HSB196623:HSE196623 IBX196623:ICA196623 ILT196623:ILW196623 IVP196623:IVS196623 JFL196623:JFO196623 JPH196623:JPK196623 JZD196623:JZG196623 KIZ196623:KJC196623 KSV196623:KSY196623 LCR196623:LCU196623 LMN196623:LMQ196623 LWJ196623:LWM196623 MGF196623:MGI196623 MQB196623:MQE196623 MZX196623:NAA196623 NJT196623:NJW196623 NTP196623:NTS196623 ODL196623:ODO196623 ONH196623:ONK196623 OXD196623:OXG196623 PGZ196623:PHC196623 PQV196623:PQY196623 QAR196623:QAU196623 QKN196623:QKQ196623 QUJ196623:QUM196623 REF196623:REI196623 ROB196623:ROE196623 RXX196623:RYA196623 SHT196623:SHW196623 SRP196623:SRS196623 TBL196623:TBO196623 TLH196623:TLK196623 TVD196623:TVG196623 UEZ196623:UFC196623 UOV196623:UOY196623 UYR196623:UYU196623 VIN196623:VIQ196623 VSJ196623:VSM196623 WCF196623:WCI196623 WMB196623:WME196623 WVX196623:WWA196623 P262159:S262159 JL262159:JO262159 TH262159:TK262159 ADD262159:ADG262159 AMZ262159:ANC262159 AWV262159:AWY262159 BGR262159:BGU262159 BQN262159:BQQ262159 CAJ262159:CAM262159 CKF262159:CKI262159 CUB262159:CUE262159 DDX262159:DEA262159 DNT262159:DNW262159 DXP262159:DXS262159 EHL262159:EHO262159 ERH262159:ERK262159 FBD262159:FBG262159 FKZ262159:FLC262159 FUV262159:FUY262159 GER262159:GEU262159 GON262159:GOQ262159 GYJ262159:GYM262159 HIF262159:HII262159 HSB262159:HSE262159 IBX262159:ICA262159 ILT262159:ILW262159 IVP262159:IVS262159 JFL262159:JFO262159 JPH262159:JPK262159 JZD262159:JZG262159 KIZ262159:KJC262159 KSV262159:KSY262159 LCR262159:LCU262159 LMN262159:LMQ262159 LWJ262159:LWM262159 MGF262159:MGI262159 MQB262159:MQE262159 MZX262159:NAA262159 NJT262159:NJW262159 NTP262159:NTS262159 ODL262159:ODO262159 ONH262159:ONK262159 OXD262159:OXG262159 PGZ262159:PHC262159 PQV262159:PQY262159 QAR262159:QAU262159 QKN262159:QKQ262159 QUJ262159:QUM262159 REF262159:REI262159 ROB262159:ROE262159 RXX262159:RYA262159 SHT262159:SHW262159 SRP262159:SRS262159 TBL262159:TBO262159 TLH262159:TLK262159 TVD262159:TVG262159 UEZ262159:UFC262159 UOV262159:UOY262159 UYR262159:UYU262159 VIN262159:VIQ262159 VSJ262159:VSM262159 WCF262159:WCI262159 WMB262159:WME262159 WVX262159:WWA262159 P327695:S327695 JL327695:JO327695 TH327695:TK327695 ADD327695:ADG327695 AMZ327695:ANC327695 AWV327695:AWY327695 BGR327695:BGU327695 BQN327695:BQQ327695 CAJ327695:CAM327695 CKF327695:CKI327695 CUB327695:CUE327695 DDX327695:DEA327695 DNT327695:DNW327695 DXP327695:DXS327695 EHL327695:EHO327695 ERH327695:ERK327695 FBD327695:FBG327695 FKZ327695:FLC327695 FUV327695:FUY327695 GER327695:GEU327695 GON327695:GOQ327695 GYJ327695:GYM327695 HIF327695:HII327695 HSB327695:HSE327695 IBX327695:ICA327695 ILT327695:ILW327695 IVP327695:IVS327695 JFL327695:JFO327695 JPH327695:JPK327695 JZD327695:JZG327695 KIZ327695:KJC327695 KSV327695:KSY327695 LCR327695:LCU327695 LMN327695:LMQ327695 LWJ327695:LWM327695 MGF327695:MGI327695 MQB327695:MQE327695 MZX327695:NAA327695 NJT327695:NJW327695 NTP327695:NTS327695 ODL327695:ODO327695 ONH327695:ONK327695 OXD327695:OXG327695 PGZ327695:PHC327695 PQV327695:PQY327695 QAR327695:QAU327695 QKN327695:QKQ327695 QUJ327695:QUM327695 REF327695:REI327695 ROB327695:ROE327695 RXX327695:RYA327695 SHT327695:SHW327695 SRP327695:SRS327695 TBL327695:TBO327695 TLH327695:TLK327695 TVD327695:TVG327695 UEZ327695:UFC327695 UOV327695:UOY327695 UYR327695:UYU327695 VIN327695:VIQ327695 VSJ327695:VSM327695 WCF327695:WCI327695 WMB327695:WME327695 WVX327695:WWA327695 P393231:S393231 JL393231:JO393231 TH393231:TK393231 ADD393231:ADG393231 AMZ393231:ANC393231 AWV393231:AWY393231 BGR393231:BGU393231 BQN393231:BQQ393231 CAJ393231:CAM393231 CKF393231:CKI393231 CUB393231:CUE393231 DDX393231:DEA393231 DNT393231:DNW393231 DXP393231:DXS393231 EHL393231:EHO393231 ERH393231:ERK393231 FBD393231:FBG393231 FKZ393231:FLC393231 FUV393231:FUY393231 GER393231:GEU393231 GON393231:GOQ393231 GYJ393231:GYM393231 HIF393231:HII393231 HSB393231:HSE393231 IBX393231:ICA393231 ILT393231:ILW393231 IVP393231:IVS393231 JFL393231:JFO393231 JPH393231:JPK393231 JZD393231:JZG393231 KIZ393231:KJC393231 KSV393231:KSY393231 LCR393231:LCU393231 LMN393231:LMQ393231 LWJ393231:LWM393231 MGF393231:MGI393231 MQB393231:MQE393231 MZX393231:NAA393231 NJT393231:NJW393231 NTP393231:NTS393231 ODL393231:ODO393231 ONH393231:ONK393231 OXD393231:OXG393231 PGZ393231:PHC393231 PQV393231:PQY393231 QAR393231:QAU393231 QKN393231:QKQ393231 QUJ393231:QUM393231 REF393231:REI393231 ROB393231:ROE393231 RXX393231:RYA393231 SHT393231:SHW393231 SRP393231:SRS393231 TBL393231:TBO393231 TLH393231:TLK393231 TVD393231:TVG393231 UEZ393231:UFC393231 UOV393231:UOY393231 UYR393231:UYU393231 VIN393231:VIQ393231 VSJ393231:VSM393231 WCF393231:WCI393231 WMB393231:WME393231 WVX393231:WWA393231 P458767:S458767 JL458767:JO458767 TH458767:TK458767 ADD458767:ADG458767 AMZ458767:ANC458767 AWV458767:AWY458767 BGR458767:BGU458767 BQN458767:BQQ458767 CAJ458767:CAM458767 CKF458767:CKI458767 CUB458767:CUE458767 DDX458767:DEA458767 DNT458767:DNW458767 DXP458767:DXS458767 EHL458767:EHO458767 ERH458767:ERK458767 FBD458767:FBG458767 FKZ458767:FLC458767 FUV458767:FUY458767 GER458767:GEU458767 GON458767:GOQ458767 GYJ458767:GYM458767 HIF458767:HII458767 HSB458767:HSE458767 IBX458767:ICA458767 ILT458767:ILW458767 IVP458767:IVS458767 JFL458767:JFO458767 JPH458767:JPK458767 JZD458767:JZG458767 KIZ458767:KJC458767 KSV458767:KSY458767 LCR458767:LCU458767 LMN458767:LMQ458767 LWJ458767:LWM458767 MGF458767:MGI458767 MQB458767:MQE458767 MZX458767:NAA458767 NJT458767:NJW458767 NTP458767:NTS458767 ODL458767:ODO458767 ONH458767:ONK458767 OXD458767:OXG458767 PGZ458767:PHC458767 PQV458767:PQY458767 QAR458767:QAU458767 QKN458767:QKQ458767 QUJ458767:QUM458767 REF458767:REI458767 ROB458767:ROE458767 RXX458767:RYA458767 SHT458767:SHW458767 SRP458767:SRS458767 TBL458767:TBO458767 TLH458767:TLK458767 TVD458767:TVG458767 UEZ458767:UFC458767 UOV458767:UOY458767 UYR458767:UYU458767 VIN458767:VIQ458767 VSJ458767:VSM458767 WCF458767:WCI458767 WMB458767:WME458767 WVX458767:WWA458767 P524303:S524303 JL524303:JO524303 TH524303:TK524303 ADD524303:ADG524303 AMZ524303:ANC524303 AWV524303:AWY524303 BGR524303:BGU524303 BQN524303:BQQ524303 CAJ524303:CAM524303 CKF524303:CKI524303 CUB524303:CUE524303 DDX524303:DEA524303 DNT524303:DNW524303 DXP524303:DXS524303 EHL524303:EHO524303 ERH524303:ERK524303 FBD524303:FBG524303 FKZ524303:FLC524303 FUV524303:FUY524303 GER524303:GEU524303 GON524303:GOQ524303 GYJ524303:GYM524303 HIF524303:HII524303 HSB524303:HSE524303 IBX524303:ICA524303 ILT524303:ILW524303 IVP524303:IVS524303 JFL524303:JFO524303 JPH524303:JPK524303 JZD524303:JZG524303 KIZ524303:KJC524303 KSV524303:KSY524303 LCR524303:LCU524303 LMN524303:LMQ524303 LWJ524303:LWM524303 MGF524303:MGI524303 MQB524303:MQE524303 MZX524303:NAA524303 NJT524303:NJW524303 NTP524303:NTS524303 ODL524303:ODO524303 ONH524303:ONK524303 OXD524303:OXG524303 PGZ524303:PHC524303 PQV524303:PQY524303 QAR524303:QAU524303 QKN524303:QKQ524303 QUJ524303:QUM524303 REF524303:REI524303 ROB524303:ROE524303 RXX524303:RYA524303 SHT524303:SHW524303 SRP524303:SRS524303 TBL524303:TBO524303 TLH524303:TLK524303 TVD524303:TVG524303 UEZ524303:UFC524303 UOV524303:UOY524303 UYR524303:UYU524303 VIN524303:VIQ524303 VSJ524303:VSM524303 WCF524303:WCI524303 WMB524303:WME524303 WVX524303:WWA524303 P589839:S589839 JL589839:JO589839 TH589839:TK589839 ADD589839:ADG589839 AMZ589839:ANC589839 AWV589839:AWY589839 BGR589839:BGU589839 BQN589839:BQQ589839 CAJ589839:CAM589839 CKF589839:CKI589839 CUB589839:CUE589839 DDX589839:DEA589839 DNT589839:DNW589839 DXP589839:DXS589839 EHL589839:EHO589839 ERH589839:ERK589839 FBD589839:FBG589839 FKZ589839:FLC589839 FUV589839:FUY589839 GER589839:GEU589839 GON589839:GOQ589839 GYJ589839:GYM589839 HIF589839:HII589839 HSB589839:HSE589839 IBX589839:ICA589839 ILT589839:ILW589839 IVP589839:IVS589839 JFL589839:JFO589839 JPH589839:JPK589839 JZD589839:JZG589839 KIZ589839:KJC589839 KSV589839:KSY589839 LCR589839:LCU589839 LMN589839:LMQ589839 LWJ589839:LWM589839 MGF589839:MGI589839 MQB589839:MQE589839 MZX589839:NAA589839 NJT589839:NJW589839 NTP589839:NTS589839 ODL589839:ODO589839 ONH589839:ONK589839 OXD589839:OXG589839 PGZ589839:PHC589839 PQV589839:PQY589839 QAR589839:QAU589839 QKN589839:QKQ589839 QUJ589839:QUM589839 REF589839:REI589839 ROB589839:ROE589839 RXX589839:RYA589839 SHT589839:SHW589839 SRP589839:SRS589839 TBL589839:TBO589839 TLH589839:TLK589839 TVD589839:TVG589839 UEZ589839:UFC589839 UOV589839:UOY589839 UYR589839:UYU589839 VIN589839:VIQ589839 VSJ589839:VSM589839 WCF589839:WCI589839 WMB589839:WME589839 WVX589839:WWA589839 P655375:S655375 JL655375:JO655375 TH655375:TK655375 ADD655375:ADG655375 AMZ655375:ANC655375 AWV655375:AWY655375 BGR655375:BGU655375 BQN655375:BQQ655375 CAJ655375:CAM655375 CKF655375:CKI655375 CUB655375:CUE655375 DDX655375:DEA655375 DNT655375:DNW655375 DXP655375:DXS655375 EHL655375:EHO655375 ERH655375:ERK655375 FBD655375:FBG655375 FKZ655375:FLC655375 FUV655375:FUY655375 GER655375:GEU655375 GON655375:GOQ655375 GYJ655375:GYM655375 HIF655375:HII655375 HSB655375:HSE655375 IBX655375:ICA655375 ILT655375:ILW655375 IVP655375:IVS655375 JFL655375:JFO655375 JPH655375:JPK655375 JZD655375:JZG655375 KIZ655375:KJC655375 KSV655375:KSY655375 LCR655375:LCU655375 LMN655375:LMQ655375 LWJ655375:LWM655375 MGF655375:MGI655375 MQB655375:MQE655375 MZX655375:NAA655375 NJT655375:NJW655375 NTP655375:NTS655375 ODL655375:ODO655375 ONH655375:ONK655375 OXD655375:OXG655375 PGZ655375:PHC655375 PQV655375:PQY655375 QAR655375:QAU655375 QKN655375:QKQ655375 QUJ655375:QUM655375 REF655375:REI655375 ROB655375:ROE655375 RXX655375:RYA655375 SHT655375:SHW655375 SRP655375:SRS655375 TBL655375:TBO655375 TLH655375:TLK655375 TVD655375:TVG655375 UEZ655375:UFC655375 UOV655375:UOY655375 UYR655375:UYU655375 VIN655375:VIQ655375 VSJ655375:VSM655375 WCF655375:WCI655375 WMB655375:WME655375 WVX655375:WWA655375 P720911:S720911 JL720911:JO720911 TH720911:TK720911 ADD720911:ADG720911 AMZ720911:ANC720911 AWV720911:AWY720911 BGR720911:BGU720911 BQN720911:BQQ720911 CAJ720911:CAM720911 CKF720911:CKI720911 CUB720911:CUE720911 DDX720911:DEA720911 DNT720911:DNW720911 DXP720911:DXS720911 EHL720911:EHO720911 ERH720911:ERK720911 FBD720911:FBG720911 FKZ720911:FLC720911 FUV720911:FUY720911 GER720911:GEU720911 GON720911:GOQ720911 GYJ720911:GYM720911 HIF720911:HII720911 HSB720911:HSE720911 IBX720911:ICA720911 ILT720911:ILW720911 IVP720911:IVS720911 JFL720911:JFO720911 JPH720911:JPK720911 JZD720911:JZG720911 KIZ720911:KJC720911 KSV720911:KSY720911 LCR720911:LCU720911 LMN720911:LMQ720911 LWJ720911:LWM720911 MGF720911:MGI720911 MQB720911:MQE720911 MZX720911:NAA720911 NJT720911:NJW720911 NTP720911:NTS720911 ODL720911:ODO720911 ONH720911:ONK720911 OXD720911:OXG720911 PGZ720911:PHC720911 PQV720911:PQY720911 QAR720911:QAU720911 QKN720911:QKQ720911 QUJ720911:QUM720911 REF720911:REI720911 ROB720911:ROE720911 RXX720911:RYA720911 SHT720911:SHW720911 SRP720911:SRS720911 TBL720911:TBO720911 TLH720911:TLK720911 TVD720911:TVG720911 UEZ720911:UFC720911 UOV720911:UOY720911 UYR720911:UYU720911 VIN720911:VIQ720911 VSJ720911:VSM720911 WCF720911:WCI720911 WMB720911:WME720911 WVX720911:WWA720911 P786447:S786447 JL786447:JO786447 TH786447:TK786447 ADD786447:ADG786447 AMZ786447:ANC786447 AWV786447:AWY786447 BGR786447:BGU786447 BQN786447:BQQ786447 CAJ786447:CAM786447 CKF786447:CKI786447 CUB786447:CUE786447 DDX786447:DEA786447 DNT786447:DNW786447 DXP786447:DXS786447 EHL786447:EHO786447 ERH786447:ERK786447 FBD786447:FBG786447 FKZ786447:FLC786447 FUV786447:FUY786447 GER786447:GEU786447 GON786447:GOQ786447 GYJ786447:GYM786447 HIF786447:HII786447 HSB786447:HSE786447 IBX786447:ICA786447 ILT786447:ILW786447 IVP786447:IVS786447 JFL786447:JFO786447 JPH786447:JPK786447 JZD786447:JZG786447 KIZ786447:KJC786447 KSV786447:KSY786447 LCR786447:LCU786447 LMN786447:LMQ786447 LWJ786447:LWM786447 MGF786447:MGI786447 MQB786447:MQE786447 MZX786447:NAA786447 NJT786447:NJW786447 NTP786447:NTS786447 ODL786447:ODO786447 ONH786447:ONK786447 OXD786447:OXG786447 PGZ786447:PHC786447 PQV786447:PQY786447 QAR786447:QAU786447 QKN786447:QKQ786447 QUJ786447:QUM786447 REF786447:REI786447 ROB786447:ROE786447 RXX786447:RYA786447 SHT786447:SHW786447 SRP786447:SRS786447 TBL786447:TBO786447 TLH786447:TLK786447 TVD786447:TVG786447 UEZ786447:UFC786447 UOV786447:UOY786447 UYR786447:UYU786447 VIN786447:VIQ786447 VSJ786447:VSM786447 WCF786447:WCI786447 WMB786447:WME786447 WVX786447:WWA786447 P851983:S851983 JL851983:JO851983 TH851983:TK851983 ADD851983:ADG851983 AMZ851983:ANC851983 AWV851983:AWY851983 BGR851983:BGU851983 BQN851983:BQQ851983 CAJ851983:CAM851983 CKF851983:CKI851983 CUB851983:CUE851983 DDX851983:DEA851983 DNT851983:DNW851983 DXP851983:DXS851983 EHL851983:EHO851983 ERH851983:ERK851983 FBD851983:FBG851983 FKZ851983:FLC851983 FUV851983:FUY851983 GER851983:GEU851983 GON851983:GOQ851983 GYJ851983:GYM851983 HIF851983:HII851983 HSB851983:HSE851983 IBX851983:ICA851983 ILT851983:ILW851983 IVP851983:IVS851983 JFL851983:JFO851983 JPH851983:JPK851983 JZD851983:JZG851983 KIZ851983:KJC851983 KSV851983:KSY851983 LCR851983:LCU851983 LMN851983:LMQ851983 LWJ851983:LWM851983 MGF851983:MGI851983 MQB851983:MQE851983 MZX851983:NAA851983 NJT851983:NJW851983 NTP851983:NTS851983 ODL851983:ODO851983 ONH851983:ONK851983 OXD851983:OXG851983 PGZ851983:PHC851983 PQV851983:PQY851983 QAR851983:QAU851983 QKN851983:QKQ851983 QUJ851983:QUM851983 REF851983:REI851983 ROB851983:ROE851983 RXX851983:RYA851983 SHT851983:SHW851983 SRP851983:SRS851983 TBL851983:TBO851983 TLH851983:TLK851983 TVD851983:TVG851983 UEZ851983:UFC851983 UOV851983:UOY851983 UYR851983:UYU851983 VIN851983:VIQ851983 VSJ851983:VSM851983 WCF851983:WCI851983 WMB851983:WME851983 WVX851983:WWA851983 P917519:S917519 JL917519:JO917519 TH917519:TK917519 ADD917519:ADG917519 AMZ917519:ANC917519 AWV917519:AWY917519 BGR917519:BGU917519 BQN917519:BQQ917519 CAJ917519:CAM917519 CKF917519:CKI917519 CUB917519:CUE917519 DDX917519:DEA917519 DNT917519:DNW917519 DXP917519:DXS917519 EHL917519:EHO917519 ERH917519:ERK917519 FBD917519:FBG917519 FKZ917519:FLC917519 FUV917519:FUY917519 GER917519:GEU917519 GON917519:GOQ917519 GYJ917519:GYM917519 HIF917519:HII917519 HSB917519:HSE917519 IBX917519:ICA917519 ILT917519:ILW917519 IVP917519:IVS917519 JFL917519:JFO917519 JPH917519:JPK917519 JZD917519:JZG917519 KIZ917519:KJC917519 KSV917519:KSY917519 LCR917519:LCU917519 LMN917519:LMQ917519 LWJ917519:LWM917519 MGF917519:MGI917519 MQB917519:MQE917519 MZX917519:NAA917519 NJT917519:NJW917519 NTP917519:NTS917519 ODL917519:ODO917519 ONH917519:ONK917519 OXD917519:OXG917519 PGZ917519:PHC917519 PQV917519:PQY917519 QAR917519:QAU917519 QKN917519:QKQ917519 QUJ917519:QUM917519 REF917519:REI917519 ROB917519:ROE917519 RXX917519:RYA917519 SHT917519:SHW917519 SRP917519:SRS917519 TBL917519:TBO917519 TLH917519:TLK917519 TVD917519:TVG917519 UEZ917519:UFC917519 UOV917519:UOY917519 UYR917519:UYU917519 VIN917519:VIQ917519 VSJ917519:VSM917519 WCF917519:WCI917519 WMB917519:WME917519 WVX917519:WWA917519 P983055:S983055 JL983055:JO983055 TH983055:TK983055 ADD983055:ADG983055 AMZ983055:ANC983055 AWV983055:AWY983055 BGR983055:BGU983055 BQN983055:BQQ983055 CAJ983055:CAM983055 CKF983055:CKI983055 CUB983055:CUE983055 DDX983055:DEA983055 DNT983055:DNW983055 DXP983055:DXS983055 EHL983055:EHO983055 ERH983055:ERK983055 FBD983055:FBG983055 FKZ983055:FLC983055 FUV983055:FUY983055 GER983055:GEU983055 GON983055:GOQ983055 GYJ983055:GYM983055 HIF983055:HII983055 HSB983055:HSE983055 IBX983055:ICA983055 ILT983055:ILW983055 IVP983055:IVS983055 JFL983055:JFO983055 JPH983055:JPK983055 JZD983055:JZG983055 KIZ983055:KJC983055 KSV983055:KSY983055 LCR983055:LCU983055 LMN983055:LMQ983055 LWJ983055:LWM983055 MGF983055:MGI983055 MQB983055:MQE983055 MZX983055:NAA983055 NJT983055:NJW983055 NTP983055:NTS983055 ODL983055:ODO983055 ONH983055:ONK983055 OXD983055:OXG983055 PGZ983055:PHC983055 PQV983055:PQY983055 QAR983055:QAU983055 QKN983055:QKQ983055 QUJ983055:QUM983055 REF983055:REI983055 ROB983055:ROE983055 RXX983055:RYA983055 SHT983055:SHW983055 SRP983055:SRS983055 TBL983055:TBO983055 TLH983055:TLK983055 TVD983055:TVG983055 UEZ983055:UFC983055 UOV983055:UOY983055 UYR983055:UYU983055 VIN983055:VIQ983055 VSJ983055:VSM983055 WCF983055:WCI983055 WMB983055:WME983055 WVX983055:WWA983055" xr:uid="{ECA423FF-389F-48DD-99D6-E46619EE49F0}">
      <formula1>"銀行,信用金庫,労働金庫"</formula1>
    </dataValidation>
    <dataValidation type="list" allowBlank="1" showInputMessage="1" showErrorMessage="1" sqref="M16:AD16 JI16:JZ16 TE16:TV16 ADA16:ADR16 AMW16:ANN16 AWS16:AXJ16 BGO16:BHF16 BQK16:BRB16 CAG16:CAX16 CKC16:CKT16 CTY16:CUP16 DDU16:DEL16 DNQ16:DOH16 DXM16:DYD16 EHI16:EHZ16 ERE16:ERV16 FBA16:FBR16 FKW16:FLN16 FUS16:FVJ16 GEO16:GFF16 GOK16:GPB16 GYG16:GYX16 HIC16:HIT16 HRY16:HSP16 IBU16:ICL16 ILQ16:IMH16 IVM16:IWD16 JFI16:JFZ16 JPE16:JPV16 JZA16:JZR16 KIW16:KJN16 KSS16:KTJ16 LCO16:LDF16 LMK16:LNB16 LWG16:LWX16 MGC16:MGT16 MPY16:MQP16 MZU16:NAL16 NJQ16:NKH16 NTM16:NUD16 ODI16:ODZ16 ONE16:ONV16 OXA16:OXR16 PGW16:PHN16 PQS16:PRJ16 QAO16:QBF16 QKK16:QLB16 QUG16:QUX16 REC16:RET16 RNY16:ROP16 RXU16:RYL16 SHQ16:SIH16 SRM16:SSD16 TBI16:TBZ16 TLE16:TLV16 TVA16:TVR16 UEW16:UFN16 UOS16:UPJ16 UYO16:UZF16 VIK16:VJB16 VSG16:VSX16 WCC16:WCT16 WLY16:WMP16 WVU16:WWL16 M65552:AD65552 JI65552:JZ65552 TE65552:TV65552 ADA65552:ADR65552 AMW65552:ANN65552 AWS65552:AXJ65552 BGO65552:BHF65552 BQK65552:BRB65552 CAG65552:CAX65552 CKC65552:CKT65552 CTY65552:CUP65552 DDU65552:DEL65552 DNQ65552:DOH65552 DXM65552:DYD65552 EHI65552:EHZ65552 ERE65552:ERV65552 FBA65552:FBR65552 FKW65552:FLN65552 FUS65552:FVJ65552 GEO65552:GFF65552 GOK65552:GPB65552 GYG65552:GYX65552 HIC65552:HIT65552 HRY65552:HSP65552 IBU65552:ICL65552 ILQ65552:IMH65552 IVM65552:IWD65552 JFI65552:JFZ65552 JPE65552:JPV65552 JZA65552:JZR65552 KIW65552:KJN65552 KSS65552:KTJ65552 LCO65552:LDF65552 LMK65552:LNB65552 LWG65552:LWX65552 MGC65552:MGT65552 MPY65552:MQP65552 MZU65552:NAL65552 NJQ65552:NKH65552 NTM65552:NUD65552 ODI65552:ODZ65552 ONE65552:ONV65552 OXA65552:OXR65552 PGW65552:PHN65552 PQS65552:PRJ65552 QAO65552:QBF65552 QKK65552:QLB65552 QUG65552:QUX65552 REC65552:RET65552 RNY65552:ROP65552 RXU65552:RYL65552 SHQ65552:SIH65552 SRM65552:SSD65552 TBI65552:TBZ65552 TLE65552:TLV65552 TVA65552:TVR65552 UEW65552:UFN65552 UOS65552:UPJ65552 UYO65552:UZF65552 VIK65552:VJB65552 VSG65552:VSX65552 WCC65552:WCT65552 WLY65552:WMP65552 WVU65552:WWL65552 M131088:AD131088 JI131088:JZ131088 TE131088:TV131088 ADA131088:ADR131088 AMW131088:ANN131088 AWS131088:AXJ131088 BGO131088:BHF131088 BQK131088:BRB131088 CAG131088:CAX131088 CKC131088:CKT131088 CTY131088:CUP131088 DDU131088:DEL131088 DNQ131088:DOH131088 DXM131088:DYD131088 EHI131088:EHZ131088 ERE131088:ERV131088 FBA131088:FBR131088 FKW131088:FLN131088 FUS131088:FVJ131088 GEO131088:GFF131088 GOK131088:GPB131088 GYG131088:GYX131088 HIC131088:HIT131088 HRY131088:HSP131088 IBU131088:ICL131088 ILQ131088:IMH131088 IVM131088:IWD131088 JFI131088:JFZ131088 JPE131088:JPV131088 JZA131088:JZR131088 KIW131088:KJN131088 KSS131088:KTJ131088 LCO131088:LDF131088 LMK131088:LNB131088 LWG131088:LWX131088 MGC131088:MGT131088 MPY131088:MQP131088 MZU131088:NAL131088 NJQ131088:NKH131088 NTM131088:NUD131088 ODI131088:ODZ131088 ONE131088:ONV131088 OXA131088:OXR131088 PGW131088:PHN131088 PQS131088:PRJ131088 QAO131088:QBF131088 QKK131088:QLB131088 QUG131088:QUX131088 REC131088:RET131088 RNY131088:ROP131088 RXU131088:RYL131088 SHQ131088:SIH131088 SRM131088:SSD131088 TBI131088:TBZ131088 TLE131088:TLV131088 TVA131088:TVR131088 UEW131088:UFN131088 UOS131088:UPJ131088 UYO131088:UZF131088 VIK131088:VJB131088 VSG131088:VSX131088 WCC131088:WCT131088 WLY131088:WMP131088 WVU131088:WWL131088 M196624:AD196624 JI196624:JZ196624 TE196624:TV196624 ADA196624:ADR196624 AMW196624:ANN196624 AWS196624:AXJ196624 BGO196624:BHF196624 BQK196624:BRB196624 CAG196624:CAX196624 CKC196624:CKT196624 CTY196624:CUP196624 DDU196624:DEL196624 DNQ196624:DOH196624 DXM196624:DYD196624 EHI196624:EHZ196624 ERE196624:ERV196624 FBA196624:FBR196624 FKW196624:FLN196624 FUS196624:FVJ196624 GEO196624:GFF196624 GOK196624:GPB196624 GYG196624:GYX196624 HIC196624:HIT196624 HRY196624:HSP196624 IBU196624:ICL196624 ILQ196624:IMH196624 IVM196624:IWD196624 JFI196624:JFZ196624 JPE196624:JPV196624 JZA196624:JZR196624 KIW196624:KJN196624 KSS196624:KTJ196624 LCO196624:LDF196624 LMK196624:LNB196624 LWG196624:LWX196624 MGC196624:MGT196624 MPY196624:MQP196624 MZU196624:NAL196624 NJQ196624:NKH196624 NTM196624:NUD196624 ODI196624:ODZ196624 ONE196624:ONV196624 OXA196624:OXR196624 PGW196624:PHN196624 PQS196624:PRJ196624 QAO196624:QBF196624 QKK196624:QLB196624 QUG196624:QUX196624 REC196624:RET196624 RNY196624:ROP196624 RXU196624:RYL196624 SHQ196624:SIH196624 SRM196624:SSD196624 TBI196624:TBZ196624 TLE196624:TLV196624 TVA196624:TVR196624 UEW196624:UFN196624 UOS196624:UPJ196624 UYO196624:UZF196624 VIK196624:VJB196624 VSG196624:VSX196624 WCC196624:WCT196624 WLY196624:WMP196624 WVU196624:WWL196624 M262160:AD262160 JI262160:JZ262160 TE262160:TV262160 ADA262160:ADR262160 AMW262160:ANN262160 AWS262160:AXJ262160 BGO262160:BHF262160 BQK262160:BRB262160 CAG262160:CAX262160 CKC262160:CKT262160 CTY262160:CUP262160 DDU262160:DEL262160 DNQ262160:DOH262160 DXM262160:DYD262160 EHI262160:EHZ262160 ERE262160:ERV262160 FBA262160:FBR262160 FKW262160:FLN262160 FUS262160:FVJ262160 GEO262160:GFF262160 GOK262160:GPB262160 GYG262160:GYX262160 HIC262160:HIT262160 HRY262160:HSP262160 IBU262160:ICL262160 ILQ262160:IMH262160 IVM262160:IWD262160 JFI262160:JFZ262160 JPE262160:JPV262160 JZA262160:JZR262160 KIW262160:KJN262160 KSS262160:KTJ262160 LCO262160:LDF262160 LMK262160:LNB262160 LWG262160:LWX262160 MGC262160:MGT262160 MPY262160:MQP262160 MZU262160:NAL262160 NJQ262160:NKH262160 NTM262160:NUD262160 ODI262160:ODZ262160 ONE262160:ONV262160 OXA262160:OXR262160 PGW262160:PHN262160 PQS262160:PRJ262160 QAO262160:QBF262160 QKK262160:QLB262160 QUG262160:QUX262160 REC262160:RET262160 RNY262160:ROP262160 RXU262160:RYL262160 SHQ262160:SIH262160 SRM262160:SSD262160 TBI262160:TBZ262160 TLE262160:TLV262160 TVA262160:TVR262160 UEW262160:UFN262160 UOS262160:UPJ262160 UYO262160:UZF262160 VIK262160:VJB262160 VSG262160:VSX262160 WCC262160:WCT262160 WLY262160:WMP262160 WVU262160:WWL262160 M327696:AD327696 JI327696:JZ327696 TE327696:TV327696 ADA327696:ADR327696 AMW327696:ANN327696 AWS327696:AXJ327696 BGO327696:BHF327696 BQK327696:BRB327696 CAG327696:CAX327696 CKC327696:CKT327696 CTY327696:CUP327696 DDU327696:DEL327696 DNQ327696:DOH327696 DXM327696:DYD327696 EHI327696:EHZ327696 ERE327696:ERV327696 FBA327696:FBR327696 FKW327696:FLN327696 FUS327696:FVJ327696 GEO327696:GFF327696 GOK327696:GPB327696 GYG327696:GYX327696 HIC327696:HIT327696 HRY327696:HSP327696 IBU327696:ICL327696 ILQ327696:IMH327696 IVM327696:IWD327696 JFI327696:JFZ327696 JPE327696:JPV327696 JZA327696:JZR327696 KIW327696:KJN327696 KSS327696:KTJ327696 LCO327696:LDF327696 LMK327696:LNB327696 LWG327696:LWX327696 MGC327696:MGT327696 MPY327696:MQP327696 MZU327696:NAL327696 NJQ327696:NKH327696 NTM327696:NUD327696 ODI327696:ODZ327696 ONE327696:ONV327696 OXA327696:OXR327696 PGW327696:PHN327696 PQS327696:PRJ327696 QAO327696:QBF327696 QKK327696:QLB327696 QUG327696:QUX327696 REC327696:RET327696 RNY327696:ROP327696 RXU327696:RYL327696 SHQ327696:SIH327696 SRM327696:SSD327696 TBI327696:TBZ327696 TLE327696:TLV327696 TVA327696:TVR327696 UEW327696:UFN327696 UOS327696:UPJ327696 UYO327696:UZF327696 VIK327696:VJB327696 VSG327696:VSX327696 WCC327696:WCT327696 WLY327696:WMP327696 WVU327696:WWL327696 M393232:AD393232 JI393232:JZ393232 TE393232:TV393232 ADA393232:ADR393232 AMW393232:ANN393232 AWS393232:AXJ393232 BGO393232:BHF393232 BQK393232:BRB393232 CAG393232:CAX393232 CKC393232:CKT393232 CTY393232:CUP393232 DDU393232:DEL393232 DNQ393232:DOH393232 DXM393232:DYD393232 EHI393232:EHZ393232 ERE393232:ERV393232 FBA393232:FBR393232 FKW393232:FLN393232 FUS393232:FVJ393232 GEO393232:GFF393232 GOK393232:GPB393232 GYG393232:GYX393232 HIC393232:HIT393232 HRY393232:HSP393232 IBU393232:ICL393232 ILQ393232:IMH393232 IVM393232:IWD393232 JFI393232:JFZ393232 JPE393232:JPV393232 JZA393232:JZR393232 KIW393232:KJN393232 KSS393232:KTJ393232 LCO393232:LDF393232 LMK393232:LNB393232 LWG393232:LWX393232 MGC393232:MGT393232 MPY393232:MQP393232 MZU393232:NAL393232 NJQ393232:NKH393232 NTM393232:NUD393232 ODI393232:ODZ393232 ONE393232:ONV393232 OXA393232:OXR393232 PGW393232:PHN393232 PQS393232:PRJ393232 QAO393232:QBF393232 QKK393232:QLB393232 QUG393232:QUX393232 REC393232:RET393232 RNY393232:ROP393232 RXU393232:RYL393232 SHQ393232:SIH393232 SRM393232:SSD393232 TBI393232:TBZ393232 TLE393232:TLV393232 TVA393232:TVR393232 UEW393232:UFN393232 UOS393232:UPJ393232 UYO393232:UZF393232 VIK393232:VJB393232 VSG393232:VSX393232 WCC393232:WCT393232 WLY393232:WMP393232 WVU393232:WWL393232 M458768:AD458768 JI458768:JZ458768 TE458768:TV458768 ADA458768:ADR458768 AMW458768:ANN458768 AWS458768:AXJ458768 BGO458768:BHF458768 BQK458768:BRB458768 CAG458768:CAX458768 CKC458768:CKT458768 CTY458768:CUP458768 DDU458768:DEL458768 DNQ458768:DOH458768 DXM458768:DYD458768 EHI458768:EHZ458768 ERE458768:ERV458768 FBA458768:FBR458768 FKW458768:FLN458768 FUS458768:FVJ458768 GEO458768:GFF458768 GOK458768:GPB458768 GYG458768:GYX458768 HIC458768:HIT458768 HRY458768:HSP458768 IBU458768:ICL458768 ILQ458768:IMH458768 IVM458768:IWD458768 JFI458768:JFZ458768 JPE458768:JPV458768 JZA458768:JZR458768 KIW458768:KJN458768 KSS458768:KTJ458768 LCO458768:LDF458768 LMK458768:LNB458768 LWG458768:LWX458768 MGC458768:MGT458768 MPY458768:MQP458768 MZU458768:NAL458768 NJQ458768:NKH458768 NTM458768:NUD458768 ODI458768:ODZ458768 ONE458768:ONV458768 OXA458768:OXR458768 PGW458768:PHN458768 PQS458768:PRJ458768 QAO458768:QBF458768 QKK458768:QLB458768 QUG458768:QUX458768 REC458768:RET458768 RNY458768:ROP458768 RXU458768:RYL458768 SHQ458768:SIH458768 SRM458768:SSD458768 TBI458768:TBZ458768 TLE458768:TLV458768 TVA458768:TVR458768 UEW458768:UFN458768 UOS458768:UPJ458768 UYO458768:UZF458768 VIK458768:VJB458768 VSG458768:VSX458768 WCC458768:WCT458768 WLY458768:WMP458768 WVU458768:WWL458768 M524304:AD524304 JI524304:JZ524304 TE524304:TV524304 ADA524304:ADR524304 AMW524304:ANN524304 AWS524304:AXJ524304 BGO524304:BHF524304 BQK524304:BRB524304 CAG524304:CAX524304 CKC524304:CKT524304 CTY524304:CUP524304 DDU524304:DEL524304 DNQ524304:DOH524304 DXM524304:DYD524304 EHI524304:EHZ524304 ERE524304:ERV524304 FBA524304:FBR524304 FKW524304:FLN524304 FUS524304:FVJ524304 GEO524304:GFF524304 GOK524304:GPB524304 GYG524304:GYX524304 HIC524304:HIT524304 HRY524304:HSP524304 IBU524304:ICL524304 ILQ524304:IMH524304 IVM524304:IWD524304 JFI524304:JFZ524304 JPE524304:JPV524304 JZA524304:JZR524304 KIW524304:KJN524304 KSS524304:KTJ524304 LCO524304:LDF524304 LMK524304:LNB524304 LWG524304:LWX524304 MGC524304:MGT524304 MPY524304:MQP524304 MZU524304:NAL524304 NJQ524304:NKH524304 NTM524304:NUD524304 ODI524304:ODZ524304 ONE524304:ONV524304 OXA524304:OXR524304 PGW524304:PHN524304 PQS524304:PRJ524304 QAO524304:QBF524304 QKK524304:QLB524304 QUG524304:QUX524304 REC524304:RET524304 RNY524304:ROP524304 RXU524304:RYL524304 SHQ524304:SIH524304 SRM524304:SSD524304 TBI524304:TBZ524304 TLE524304:TLV524304 TVA524304:TVR524304 UEW524304:UFN524304 UOS524304:UPJ524304 UYO524304:UZF524304 VIK524304:VJB524304 VSG524304:VSX524304 WCC524304:WCT524304 WLY524304:WMP524304 WVU524304:WWL524304 M589840:AD589840 JI589840:JZ589840 TE589840:TV589840 ADA589840:ADR589840 AMW589840:ANN589840 AWS589840:AXJ589840 BGO589840:BHF589840 BQK589840:BRB589840 CAG589840:CAX589840 CKC589840:CKT589840 CTY589840:CUP589840 DDU589840:DEL589840 DNQ589840:DOH589840 DXM589840:DYD589840 EHI589840:EHZ589840 ERE589840:ERV589840 FBA589840:FBR589840 FKW589840:FLN589840 FUS589840:FVJ589840 GEO589840:GFF589840 GOK589840:GPB589840 GYG589840:GYX589840 HIC589840:HIT589840 HRY589840:HSP589840 IBU589840:ICL589840 ILQ589840:IMH589840 IVM589840:IWD589840 JFI589840:JFZ589840 JPE589840:JPV589840 JZA589840:JZR589840 KIW589840:KJN589840 KSS589840:KTJ589840 LCO589840:LDF589840 LMK589840:LNB589840 LWG589840:LWX589840 MGC589840:MGT589840 MPY589840:MQP589840 MZU589840:NAL589840 NJQ589840:NKH589840 NTM589840:NUD589840 ODI589840:ODZ589840 ONE589840:ONV589840 OXA589840:OXR589840 PGW589840:PHN589840 PQS589840:PRJ589840 QAO589840:QBF589840 QKK589840:QLB589840 QUG589840:QUX589840 REC589840:RET589840 RNY589840:ROP589840 RXU589840:RYL589840 SHQ589840:SIH589840 SRM589840:SSD589840 TBI589840:TBZ589840 TLE589840:TLV589840 TVA589840:TVR589840 UEW589840:UFN589840 UOS589840:UPJ589840 UYO589840:UZF589840 VIK589840:VJB589840 VSG589840:VSX589840 WCC589840:WCT589840 WLY589840:WMP589840 WVU589840:WWL589840 M655376:AD655376 JI655376:JZ655376 TE655376:TV655376 ADA655376:ADR655376 AMW655376:ANN655376 AWS655376:AXJ655376 BGO655376:BHF655376 BQK655376:BRB655376 CAG655376:CAX655376 CKC655376:CKT655376 CTY655376:CUP655376 DDU655376:DEL655376 DNQ655376:DOH655376 DXM655376:DYD655376 EHI655376:EHZ655376 ERE655376:ERV655376 FBA655376:FBR655376 FKW655376:FLN655376 FUS655376:FVJ655376 GEO655376:GFF655376 GOK655376:GPB655376 GYG655376:GYX655376 HIC655376:HIT655376 HRY655376:HSP655376 IBU655376:ICL655376 ILQ655376:IMH655376 IVM655376:IWD655376 JFI655376:JFZ655376 JPE655376:JPV655376 JZA655376:JZR655376 KIW655376:KJN655376 KSS655376:KTJ655376 LCO655376:LDF655376 LMK655376:LNB655376 LWG655376:LWX655376 MGC655376:MGT655376 MPY655376:MQP655376 MZU655376:NAL655376 NJQ655376:NKH655376 NTM655376:NUD655376 ODI655376:ODZ655376 ONE655376:ONV655376 OXA655376:OXR655376 PGW655376:PHN655376 PQS655376:PRJ655376 QAO655376:QBF655376 QKK655376:QLB655376 QUG655376:QUX655376 REC655376:RET655376 RNY655376:ROP655376 RXU655376:RYL655376 SHQ655376:SIH655376 SRM655376:SSD655376 TBI655376:TBZ655376 TLE655376:TLV655376 TVA655376:TVR655376 UEW655376:UFN655376 UOS655376:UPJ655376 UYO655376:UZF655376 VIK655376:VJB655376 VSG655376:VSX655376 WCC655376:WCT655376 WLY655376:WMP655376 WVU655376:WWL655376 M720912:AD720912 JI720912:JZ720912 TE720912:TV720912 ADA720912:ADR720912 AMW720912:ANN720912 AWS720912:AXJ720912 BGO720912:BHF720912 BQK720912:BRB720912 CAG720912:CAX720912 CKC720912:CKT720912 CTY720912:CUP720912 DDU720912:DEL720912 DNQ720912:DOH720912 DXM720912:DYD720912 EHI720912:EHZ720912 ERE720912:ERV720912 FBA720912:FBR720912 FKW720912:FLN720912 FUS720912:FVJ720912 GEO720912:GFF720912 GOK720912:GPB720912 GYG720912:GYX720912 HIC720912:HIT720912 HRY720912:HSP720912 IBU720912:ICL720912 ILQ720912:IMH720912 IVM720912:IWD720912 JFI720912:JFZ720912 JPE720912:JPV720912 JZA720912:JZR720912 KIW720912:KJN720912 KSS720912:KTJ720912 LCO720912:LDF720912 LMK720912:LNB720912 LWG720912:LWX720912 MGC720912:MGT720912 MPY720912:MQP720912 MZU720912:NAL720912 NJQ720912:NKH720912 NTM720912:NUD720912 ODI720912:ODZ720912 ONE720912:ONV720912 OXA720912:OXR720912 PGW720912:PHN720912 PQS720912:PRJ720912 QAO720912:QBF720912 QKK720912:QLB720912 QUG720912:QUX720912 REC720912:RET720912 RNY720912:ROP720912 RXU720912:RYL720912 SHQ720912:SIH720912 SRM720912:SSD720912 TBI720912:TBZ720912 TLE720912:TLV720912 TVA720912:TVR720912 UEW720912:UFN720912 UOS720912:UPJ720912 UYO720912:UZF720912 VIK720912:VJB720912 VSG720912:VSX720912 WCC720912:WCT720912 WLY720912:WMP720912 WVU720912:WWL720912 M786448:AD786448 JI786448:JZ786448 TE786448:TV786448 ADA786448:ADR786448 AMW786448:ANN786448 AWS786448:AXJ786448 BGO786448:BHF786448 BQK786448:BRB786448 CAG786448:CAX786448 CKC786448:CKT786448 CTY786448:CUP786448 DDU786448:DEL786448 DNQ786448:DOH786448 DXM786448:DYD786448 EHI786448:EHZ786448 ERE786448:ERV786448 FBA786448:FBR786448 FKW786448:FLN786448 FUS786448:FVJ786448 GEO786448:GFF786448 GOK786448:GPB786448 GYG786448:GYX786448 HIC786448:HIT786448 HRY786448:HSP786448 IBU786448:ICL786448 ILQ786448:IMH786448 IVM786448:IWD786448 JFI786448:JFZ786448 JPE786448:JPV786448 JZA786448:JZR786448 KIW786448:KJN786448 KSS786448:KTJ786448 LCO786448:LDF786448 LMK786448:LNB786448 LWG786448:LWX786448 MGC786448:MGT786448 MPY786448:MQP786448 MZU786448:NAL786448 NJQ786448:NKH786448 NTM786448:NUD786448 ODI786448:ODZ786448 ONE786448:ONV786448 OXA786448:OXR786448 PGW786448:PHN786448 PQS786448:PRJ786448 QAO786448:QBF786448 QKK786448:QLB786448 QUG786448:QUX786448 REC786448:RET786448 RNY786448:ROP786448 RXU786448:RYL786448 SHQ786448:SIH786448 SRM786448:SSD786448 TBI786448:TBZ786448 TLE786448:TLV786448 TVA786448:TVR786448 UEW786448:UFN786448 UOS786448:UPJ786448 UYO786448:UZF786448 VIK786448:VJB786448 VSG786448:VSX786448 WCC786448:WCT786448 WLY786448:WMP786448 WVU786448:WWL786448 M851984:AD851984 JI851984:JZ851984 TE851984:TV851984 ADA851984:ADR851984 AMW851984:ANN851984 AWS851984:AXJ851984 BGO851984:BHF851984 BQK851984:BRB851984 CAG851984:CAX851984 CKC851984:CKT851984 CTY851984:CUP851984 DDU851984:DEL851984 DNQ851984:DOH851984 DXM851984:DYD851984 EHI851984:EHZ851984 ERE851984:ERV851984 FBA851984:FBR851984 FKW851984:FLN851984 FUS851984:FVJ851984 GEO851984:GFF851984 GOK851984:GPB851984 GYG851984:GYX851984 HIC851984:HIT851984 HRY851984:HSP851984 IBU851984:ICL851984 ILQ851984:IMH851984 IVM851984:IWD851984 JFI851984:JFZ851984 JPE851984:JPV851984 JZA851984:JZR851984 KIW851984:KJN851984 KSS851984:KTJ851984 LCO851984:LDF851984 LMK851984:LNB851984 LWG851984:LWX851984 MGC851984:MGT851984 MPY851984:MQP851984 MZU851984:NAL851984 NJQ851984:NKH851984 NTM851984:NUD851984 ODI851984:ODZ851984 ONE851984:ONV851984 OXA851984:OXR851984 PGW851984:PHN851984 PQS851984:PRJ851984 QAO851984:QBF851984 QKK851984:QLB851984 QUG851984:QUX851984 REC851984:RET851984 RNY851984:ROP851984 RXU851984:RYL851984 SHQ851984:SIH851984 SRM851984:SSD851984 TBI851984:TBZ851984 TLE851984:TLV851984 TVA851984:TVR851984 UEW851984:UFN851984 UOS851984:UPJ851984 UYO851984:UZF851984 VIK851984:VJB851984 VSG851984:VSX851984 WCC851984:WCT851984 WLY851984:WMP851984 WVU851984:WWL851984 M917520:AD917520 JI917520:JZ917520 TE917520:TV917520 ADA917520:ADR917520 AMW917520:ANN917520 AWS917520:AXJ917520 BGO917520:BHF917520 BQK917520:BRB917520 CAG917520:CAX917520 CKC917520:CKT917520 CTY917520:CUP917520 DDU917520:DEL917520 DNQ917520:DOH917520 DXM917520:DYD917520 EHI917520:EHZ917520 ERE917520:ERV917520 FBA917520:FBR917520 FKW917520:FLN917520 FUS917520:FVJ917520 GEO917520:GFF917520 GOK917520:GPB917520 GYG917520:GYX917520 HIC917520:HIT917520 HRY917520:HSP917520 IBU917520:ICL917520 ILQ917520:IMH917520 IVM917520:IWD917520 JFI917520:JFZ917520 JPE917520:JPV917520 JZA917520:JZR917520 KIW917520:KJN917520 KSS917520:KTJ917520 LCO917520:LDF917520 LMK917520:LNB917520 LWG917520:LWX917520 MGC917520:MGT917520 MPY917520:MQP917520 MZU917520:NAL917520 NJQ917520:NKH917520 NTM917520:NUD917520 ODI917520:ODZ917520 ONE917520:ONV917520 OXA917520:OXR917520 PGW917520:PHN917520 PQS917520:PRJ917520 QAO917520:QBF917520 QKK917520:QLB917520 QUG917520:QUX917520 REC917520:RET917520 RNY917520:ROP917520 RXU917520:RYL917520 SHQ917520:SIH917520 SRM917520:SSD917520 TBI917520:TBZ917520 TLE917520:TLV917520 TVA917520:TVR917520 UEW917520:UFN917520 UOS917520:UPJ917520 UYO917520:UZF917520 VIK917520:VJB917520 VSG917520:VSX917520 WCC917520:WCT917520 WLY917520:WMP917520 WVU917520:WWL917520 M983056:AD983056 JI983056:JZ983056 TE983056:TV983056 ADA983056:ADR983056 AMW983056:ANN983056 AWS983056:AXJ983056 BGO983056:BHF983056 BQK983056:BRB983056 CAG983056:CAX983056 CKC983056:CKT983056 CTY983056:CUP983056 DDU983056:DEL983056 DNQ983056:DOH983056 DXM983056:DYD983056 EHI983056:EHZ983056 ERE983056:ERV983056 FBA983056:FBR983056 FKW983056:FLN983056 FUS983056:FVJ983056 GEO983056:GFF983056 GOK983056:GPB983056 GYG983056:GYX983056 HIC983056:HIT983056 HRY983056:HSP983056 IBU983056:ICL983056 ILQ983056:IMH983056 IVM983056:IWD983056 JFI983056:JFZ983056 JPE983056:JPV983056 JZA983056:JZR983056 KIW983056:KJN983056 KSS983056:KTJ983056 LCO983056:LDF983056 LMK983056:LNB983056 LWG983056:LWX983056 MGC983056:MGT983056 MPY983056:MQP983056 MZU983056:NAL983056 NJQ983056:NKH983056 NTM983056:NUD983056 ODI983056:ODZ983056 ONE983056:ONV983056 OXA983056:OXR983056 PGW983056:PHN983056 PQS983056:PRJ983056 QAO983056:QBF983056 QKK983056:QLB983056 QUG983056:QUX983056 REC983056:RET983056 RNY983056:ROP983056 RXU983056:RYL983056 SHQ983056:SIH983056 SRM983056:SSD983056 TBI983056:TBZ983056 TLE983056:TLV983056 TVA983056:TVR983056 UEW983056:UFN983056 UOS983056:UPJ983056 UYO983056:UZF983056 VIK983056:VJB983056 VSG983056:VSX983056 WCC983056:WCT983056 WLY983056:WMP983056 WVU983056:WWL983056" xr:uid="{48A3E5C8-0DFB-423E-BEB2-00D4F7ABFF47}">
      <formula1>"普通（総合）,当座"</formula1>
    </dataValidation>
    <dataValidation imeMode="fullKatakana" allowBlank="1" showInputMessage="1" showErrorMessage="1" sqref="L13:AD13 JH13:JZ13 TD13:TV13 ACZ13:ADR13 AMV13:ANN13 AWR13:AXJ13 BGN13:BHF13 BQJ13:BRB13 CAF13:CAX13 CKB13:CKT13 CTX13:CUP13 DDT13:DEL13 DNP13:DOH13 DXL13:DYD13 EHH13:EHZ13 ERD13:ERV13 FAZ13:FBR13 FKV13:FLN13 FUR13:FVJ13 GEN13:GFF13 GOJ13:GPB13 GYF13:GYX13 HIB13:HIT13 HRX13:HSP13 IBT13:ICL13 ILP13:IMH13 IVL13:IWD13 JFH13:JFZ13 JPD13:JPV13 JYZ13:JZR13 KIV13:KJN13 KSR13:KTJ13 LCN13:LDF13 LMJ13:LNB13 LWF13:LWX13 MGB13:MGT13 MPX13:MQP13 MZT13:NAL13 NJP13:NKH13 NTL13:NUD13 ODH13:ODZ13 OND13:ONV13 OWZ13:OXR13 PGV13:PHN13 PQR13:PRJ13 QAN13:QBF13 QKJ13:QLB13 QUF13:QUX13 REB13:RET13 RNX13:ROP13 RXT13:RYL13 SHP13:SIH13 SRL13:SSD13 TBH13:TBZ13 TLD13:TLV13 TUZ13:TVR13 UEV13:UFN13 UOR13:UPJ13 UYN13:UZF13 VIJ13:VJB13 VSF13:VSX13 WCB13:WCT13 WLX13:WMP13 WVT13:WWL13 L65549:AD65549 JH65549:JZ65549 TD65549:TV65549 ACZ65549:ADR65549 AMV65549:ANN65549 AWR65549:AXJ65549 BGN65549:BHF65549 BQJ65549:BRB65549 CAF65549:CAX65549 CKB65549:CKT65549 CTX65549:CUP65549 DDT65549:DEL65549 DNP65549:DOH65549 DXL65549:DYD65549 EHH65549:EHZ65549 ERD65549:ERV65549 FAZ65549:FBR65549 FKV65549:FLN65549 FUR65549:FVJ65549 GEN65549:GFF65549 GOJ65549:GPB65549 GYF65549:GYX65549 HIB65549:HIT65549 HRX65549:HSP65549 IBT65549:ICL65549 ILP65549:IMH65549 IVL65549:IWD65549 JFH65549:JFZ65549 JPD65549:JPV65549 JYZ65549:JZR65549 KIV65549:KJN65549 KSR65549:KTJ65549 LCN65549:LDF65549 LMJ65549:LNB65549 LWF65549:LWX65549 MGB65549:MGT65549 MPX65549:MQP65549 MZT65549:NAL65549 NJP65549:NKH65549 NTL65549:NUD65549 ODH65549:ODZ65549 OND65549:ONV65549 OWZ65549:OXR65549 PGV65549:PHN65549 PQR65549:PRJ65549 QAN65549:QBF65549 QKJ65549:QLB65549 QUF65549:QUX65549 REB65549:RET65549 RNX65549:ROP65549 RXT65549:RYL65549 SHP65549:SIH65549 SRL65549:SSD65549 TBH65549:TBZ65549 TLD65549:TLV65549 TUZ65549:TVR65549 UEV65549:UFN65549 UOR65549:UPJ65549 UYN65549:UZF65549 VIJ65549:VJB65549 VSF65549:VSX65549 WCB65549:WCT65549 WLX65549:WMP65549 WVT65549:WWL65549 L131085:AD131085 JH131085:JZ131085 TD131085:TV131085 ACZ131085:ADR131085 AMV131085:ANN131085 AWR131085:AXJ131085 BGN131085:BHF131085 BQJ131085:BRB131085 CAF131085:CAX131085 CKB131085:CKT131085 CTX131085:CUP131085 DDT131085:DEL131085 DNP131085:DOH131085 DXL131085:DYD131085 EHH131085:EHZ131085 ERD131085:ERV131085 FAZ131085:FBR131085 FKV131085:FLN131085 FUR131085:FVJ131085 GEN131085:GFF131085 GOJ131085:GPB131085 GYF131085:GYX131085 HIB131085:HIT131085 HRX131085:HSP131085 IBT131085:ICL131085 ILP131085:IMH131085 IVL131085:IWD131085 JFH131085:JFZ131085 JPD131085:JPV131085 JYZ131085:JZR131085 KIV131085:KJN131085 KSR131085:KTJ131085 LCN131085:LDF131085 LMJ131085:LNB131085 LWF131085:LWX131085 MGB131085:MGT131085 MPX131085:MQP131085 MZT131085:NAL131085 NJP131085:NKH131085 NTL131085:NUD131085 ODH131085:ODZ131085 OND131085:ONV131085 OWZ131085:OXR131085 PGV131085:PHN131085 PQR131085:PRJ131085 QAN131085:QBF131085 QKJ131085:QLB131085 QUF131085:QUX131085 REB131085:RET131085 RNX131085:ROP131085 RXT131085:RYL131085 SHP131085:SIH131085 SRL131085:SSD131085 TBH131085:TBZ131085 TLD131085:TLV131085 TUZ131085:TVR131085 UEV131085:UFN131085 UOR131085:UPJ131085 UYN131085:UZF131085 VIJ131085:VJB131085 VSF131085:VSX131085 WCB131085:WCT131085 WLX131085:WMP131085 WVT131085:WWL131085 L196621:AD196621 JH196621:JZ196621 TD196621:TV196621 ACZ196621:ADR196621 AMV196621:ANN196621 AWR196621:AXJ196621 BGN196621:BHF196621 BQJ196621:BRB196621 CAF196621:CAX196621 CKB196621:CKT196621 CTX196621:CUP196621 DDT196621:DEL196621 DNP196621:DOH196621 DXL196621:DYD196621 EHH196621:EHZ196621 ERD196621:ERV196621 FAZ196621:FBR196621 FKV196621:FLN196621 FUR196621:FVJ196621 GEN196621:GFF196621 GOJ196621:GPB196621 GYF196621:GYX196621 HIB196621:HIT196621 HRX196621:HSP196621 IBT196621:ICL196621 ILP196621:IMH196621 IVL196621:IWD196621 JFH196621:JFZ196621 JPD196621:JPV196621 JYZ196621:JZR196621 KIV196621:KJN196621 KSR196621:KTJ196621 LCN196621:LDF196621 LMJ196621:LNB196621 LWF196621:LWX196621 MGB196621:MGT196621 MPX196621:MQP196621 MZT196621:NAL196621 NJP196621:NKH196621 NTL196621:NUD196621 ODH196621:ODZ196621 OND196621:ONV196621 OWZ196621:OXR196621 PGV196621:PHN196621 PQR196621:PRJ196621 QAN196621:QBF196621 QKJ196621:QLB196621 QUF196621:QUX196621 REB196621:RET196621 RNX196621:ROP196621 RXT196621:RYL196621 SHP196621:SIH196621 SRL196621:SSD196621 TBH196621:TBZ196621 TLD196621:TLV196621 TUZ196621:TVR196621 UEV196621:UFN196621 UOR196621:UPJ196621 UYN196621:UZF196621 VIJ196621:VJB196621 VSF196621:VSX196621 WCB196621:WCT196621 WLX196621:WMP196621 WVT196621:WWL196621 L262157:AD262157 JH262157:JZ262157 TD262157:TV262157 ACZ262157:ADR262157 AMV262157:ANN262157 AWR262157:AXJ262157 BGN262157:BHF262157 BQJ262157:BRB262157 CAF262157:CAX262157 CKB262157:CKT262157 CTX262157:CUP262157 DDT262157:DEL262157 DNP262157:DOH262157 DXL262157:DYD262157 EHH262157:EHZ262157 ERD262157:ERV262157 FAZ262157:FBR262157 FKV262157:FLN262157 FUR262157:FVJ262157 GEN262157:GFF262157 GOJ262157:GPB262157 GYF262157:GYX262157 HIB262157:HIT262157 HRX262157:HSP262157 IBT262157:ICL262157 ILP262157:IMH262157 IVL262157:IWD262157 JFH262157:JFZ262157 JPD262157:JPV262157 JYZ262157:JZR262157 KIV262157:KJN262157 KSR262157:KTJ262157 LCN262157:LDF262157 LMJ262157:LNB262157 LWF262157:LWX262157 MGB262157:MGT262157 MPX262157:MQP262157 MZT262157:NAL262157 NJP262157:NKH262157 NTL262157:NUD262157 ODH262157:ODZ262157 OND262157:ONV262157 OWZ262157:OXR262157 PGV262157:PHN262157 PQR262157:PRJ262157 QAN262157:QBF262157 QKJ262157:QLB262157 QUF262157:QUX262157 REB262157:RET262157 RNX262157:ROP262157 RXT262157:RYL262157 SHP262157:SIH262157 SRL262157:SSD262157 TBH262157:TBZ262157 TLD262157:TLV262157 TUZ262157:TVR262157 UEV262157:UFN262157 UOR262157:UPJ262157 UYN262157:UZF262157 VIJ262157:VJB262157 VSF262157:VSX262157 WCB262157:WCT262157 WLX262157:WMP262157 WVT262157:WWL262157 L327693:AD327693 JH327693:JZ327693 TD327693:TV327693 ACZ327693:ADR327693 AMV327693:ANN327693 AWR327693:AXJ327693 BGN327693:BHF327693 BQJ327693:BRB327693 CAF327693:CAX327693 CKB327693:CKT327693 CTX327693:CUP327693 DDT327693:DEL327693 DNP327693:DOH327693 DXL327693:DYD327693 EHH327693:EHZ327693 ERD327693:ERV327693 FAZ327693:FBR327693 FKV327693:FLN327693 FUR327693:FVJ327693 GEN327693:GFF327693 GOJ327693:GPB327693 GYF327693:GYX327693 HIB327693:HIT327693 HRX327693:HSP327693 IBT327693:ICL327693 ILP327693:IMH327693 IVL327693:IWD327693 JFH327693:JFZ327693 JPD327693:JPV327693 JYZ327693:JZR327693 KIV327693:KJN327693 KSR327693:KTJ327693 LCN327693:LDF327693 LMJ327693:LNB327693 LWF327693:LWX327693 MGB327693:MGT327693 MPX327693:MQP327693 MZT327693:NAL327693 NJP327693:NKH327693 NTL327693:NUD327693 ODH327693:ODZ327693 OND327693:ONV327693 OWZ327693:OXR327693 PGV327693:PHN327693 PQR327693:PRJ327693 QAN327693:QBF327693 QKJ327693:QLB327693 QUF327693:QUX327693 REB327693:RET327693 RNX327693:ROP327693 RXT327693:RYL327693 SHP327693:SIH327693 SRL327693:SSD327693 TBH327693:TBZ327693 TLD327693:TLV327693 TUZ327693:TVR327693 UEV327693:UFN327693 UOR327693:UPJ327693 UYN327693:UZF327693 VIJ327693:VJB327693 VSF327693:VSX327693 WCB327693:WCT327693 WLX327693:WMP327693 WVT327693:WWL327693 L393229:AD393229 JH393229:JZ393229 TD393229:TV393229 ACZ393229:ADR393229 AMV393229:ANN393229 AWR393229:AXJ393229 BGN393229:BHF393229 BQJ393229:BRB393229 CAF393229:CAX393229 CKB393229:CKT393229 CTX393229:CUP393229 DDT393229:DEL393229 DNP393229:DOH393229 DXL393229:DYD393229 EHH393229:EHZ393229 ERD393229:ERV393229 FAZ393229:FBR393229 FKV393229:FLN393229 FUR393229:FVJ393229 GEN393229:GFF393229 GOJ393229:GPB393229 GYF393229:GYX393229 HIB393229:HIT393229 HRX393229:HSP393229 IBT393229:ICL393229 ILP393229:IMH393229 IVL393229:IWD393229 JFH393229:JFZ393229 JPD393229:JPV393229 JYZ393229:JZR393229 KIV393229:KJN393229 KSR393229:KTJ393229 LCN393229:LDF393229 LMJ393229:LNB393229 LWF393229:LWX393229 MGB393229:MGT393229 MPX393229:MQP393229 MZT393229:NAL393229 NJP393229:NKH393229 NTL393229:NUD393229 ODH393229:ODZ393229 OND393229:ONV393229 OWZ393229:OXR393229 PGV393229:PHN393229 PQR393229:PRJ393229 QAN393229:QBF393229 QKJ393229:QLB393229 QUF393229:QUX393229 REB393229:RET393229 RNX393229:ROP393229 RXT393229:RYL393229 SHP393229:SIH393229 SRL393229:SSD393229 TBH393229:TBZ393229 TLD393229:TLV393229 TUZ393229:TVR393229 UEV393229:UFN393229 UOR393229:UPJ393229 UYN393229:UZF393229 VIJ393229:VJB393229 VSF393229:VSX393229 WCB393229:WCT393229 WLX393229:WMP393229 WVT393229:WWL393229 L458765:AD458765 JH458765:JZ458765 TD458765:TV458765 ACZ458765:ADR458765 AMV458765:ANN458765 AWR458765:AXJ458765 BGN458765:BHF458765 BQJ458765:BRB458765 CAF458765:CAX458765 CKB458765:CKT458765 CTX458765:CUP458765 DDT458765:DEL458765 DNP458765:DOH458765 DXL458765:DYD458765 EHH458765:EHZ458765 ERD458765:ERV458765 FAZ458765:FBR458765 FKV458765:FLN458765 FUR458765:FVJ458765 GEN458765:GFF458765 GOJ458765:GPB458765 GYF458765:GYX458765 HIB458765:HIT458765 HRX458765:HSP458765 IBT458765:ICL458765 ILP458765:IMH458765 IVL458765:IWD458765 JFH458765:JFZ458765 JPD458765:JPV458765 JYZ458765:JZR458765 KIV458765:KJN458765 KSR458765:KTJ458765 LCN458765:LDF458765 LMJ458765:LNB458765 LWF458765:LWX458765 MGB458765:MGT458765 MPX458765:MQP458765 MZT458765:NAL458765 NJP458765:NKH458765 NTL458765:NUD458765 ODH458765:ODZ458765 OND458765:ONV458765 OWZ458765:OXR458765 PGV458765:PHN458765 PQR458765:PRJ458765 QAN458765:QBF458765 QKJ458765:QLB458765 QUF458765:QUX458765 REB458765:RET458765 RNX458765:ROP458765 RXT458765:RYL458765 SHP458765:SIH458765 SRL458765:SSD458765 TBH458765:TBZ458765 TLD458765:TLV458765 TUZ458765:TVR458765 UEV458765:UFN458765 UOR458765:UPJ458765 UYN458765:UZF458765 VIJ458765:VJB458765 VSF458765:VSX458765 WCB458765:WCT458765 WLX458765:WMP458765 WVT458765:WWL458765 L524301:AD524301 JH524301:JZ524301 TD524301:TV524301 ACZ524301:ADR524301 AMV524301:ANN524301 AWR524301:AXJ524301 BGN524301:BHF524301 BQJ524301:BRB524301 CAF524301:CAX524301 CKB524301:CKT524301 CTX524301:CUP524301 DDT524301:DEL524301 DNP524301:DOH524301 DXL524301:DYD524301 EHH524301:EHZ524301 ERD524301:ERV524301 FAZ524301:FBR524301 FKV524301:FLN524301 FUR524301:FVJ524301 GEN524301:GFF524301 GOJ524301:GPB524301 GYF524301:GYX524301 HIB524301:HIT524301 HRX524301:HSP524301 IBT524301:ICL524301 ILP524301:IMH524301 IVL524301:IWD524301 JFH524301:JFZ524301 JPD524301:JPV524301 JYZ524301:JZR524301 KIV524301:KJN524301 KSR524301:KTJ524301 LCN524301:LDF524301 LMJ524301:LNB524301 LWF524301:LWX524301 MGB524301:MGT524301 MPX524301:MQP524301 MZT524301:NAL524301 NJP524301:NKH524301 NTL524301:NUD524301 ODH524301:ODZ524301 OND524301:ONV524301 OWZ524301:OXR524301 PGV524301:PHN524301 PQR524301:PRJ524301 QAN524301:QBF524301 QKJ524301:QLB524301 QUF524301:QUX524301 REB524301:RET524301 RNX524301:ROP524301 RXT524301:RYL524301 SHP524301:SIH524301 SRL524301:SSD524301 TBH524301:TBZ524301 TLD524301:TLV524301 TUZ524301:TVR524301 UEV524301:UFN524301 UOR524301:UPJ524301 UYN524301:UZF524301 VIJ524301:VJB524301 VSF524301:VSX524301 WCB524301:WCT524301 WLX524301:WMP524301 WVT524301:WWL524301 L589837:AD589837 JH589837:JZ589837 TD589837:TV589837 ACZ589837:ADR589837 AMV589837:ANN589837 AWR589837:AXJ589837 BGN589837:BHF589837 BQJ589837:BRB589837 CAF589837:CAX589837 CKB589837:CKT589837 CTX589837:CUP589837 DDT589837:DEL589837 DNP589837:DOH589837 DXL589837:DYD589837 EHH589837:EHZ589837 ERD589837:ERV589837 FAZ589837:FBR589837 FKV589837:FLN589837 FUR589837:FVJ589837 GEN589837:GFF589837 GOJ589837:GPB589837 GYF589837:GYX589837 HIB589837:HIT589837 HRX589837:HSP589837 IBT589837:ICL589837 ILP589837:IMH589837 IVL589837:IWD589837 JFH589837:JFZ589837 JPD589837:JPV589837 JYZ589837:JZR589837 KIV589837:KJN589837 KSR589837:KTJ589837 LCN589837:LDF589837 LMJ589837:LNB589837 LWF589837:LWX589837 MGB589837:MGT589837 MPX589837:MQP589837 MZT589837:NAL589837 NJP589837:NKH589837 NTL589837:NUD589837 ODH589837:ODZ589837 OND589837:ONV589837 OWZ589837:OXR589837 PGV589837:PHN589837 PQR589837:PRJ589837 QAN589837:QBF589837 QKJ589837:QLB589837 QUF589837:QUX589837 REB589837:RET589837 RNX589837:ROP589837 RXT589837:RYL589837 SHP589837:SIH589837 SRL589837:SSD589837 TBH589837:TBZ589837 TLD589837:TLV589837 TUZ589837:TVR589837 UEV589837:UFN589837 UOR589837:UPJ589837 UYN589837:UZF589837 VIJ589837:VJB589837 VSF589837:VSX589837 WCB589837:WCT589837 WLX589837:WMP589837 WVT589837:WWL589837 L655373:AD655373 JH655373:JZ655373 TD655373:TV655373 ACZ655373:ADR655373 AMV655373:ANN655373 AWR655373:AXJ655373 BGN655373:BHF655373 BQJ655373:BRB655373 CAF655373:CAX655373 CKB655373:CKT655373 CTX655373:CUP655373 DDT655373:DEL655373 DNP655373:DOH655373 DXL655373:DYD655373 EHH655373:EHZ655373 ERD655373:ERV655373 FAZ655373:FBR655373 FKV655373:FLN655373 FUR655373:FVJ655373 GEN655373:GFF655373 GOJ655373:GPB655373 GYF655373:GYX655373 HIB655373:HIT655373 HRX655373:HSP655373 IBT655373:ICL655373 ILP655373:IMH655373 IVL655373:IWD655373 JFH655373:JFZ655373 JPD655373:JPV655373 JYZ655373:JZR655373 KIV655373:KJN655373 KSR655373:KTJ655373 LCN655373:LDF655373 LMJ655373:LNB655373 LWF655373:LWX655373 MGB655373:MGT655373 MPX655373:MQP655373 MZT655373:NAL655373 NJP655373:NKH655373 NTL655373:NUD655373 ODH655373:ODZ655373 OND655373:ONV655373 OWZ655373:OXR655373 PGV655373:PHN655373 PQR655373:PRJ655373 QAN655373:QBF655373 QKJ655373:QLB655373 QUF655373:QUX655373 REB655373:RET655373 RNX655373:ROP655373 RXT655373:RYL655373 SHP655373:SIH655373 SRL655373:SSD655373 TBH655373:TBZ655373 TLD655373:TLV655373 TUZ655373:TVR655373 UEV655373:UFN655373 UOR655373:UPJ655373 UYN655373:UZF655373 VIJ655373:VJB655373 VSF655373:VSX655373 WCB655373:WCT655373 WLX655373:WMP655373 WVT655373:WWL655373 L720909:AD720909 JH720909:JZ720909 TD720909:TV720909 ACZ720909:ADR720909 AMV720909:ANN720909 AWR720909:AXJ720909 BGN720909:BHF720909 BQJ720909:BRB720909 CAF720909:CAX720909 CKB720909:CKT720909 CTX720909:CUP720909 DDT720909:DEL720909 DNP720909:DOH720909 DXL720909:DYD720909 EHH720909:EHZ720909 ERD720909:ERV720909 FAZ720909:FBR720909 FKV720909:FLN720909 FUR720909:FVJ720909 GEN720909:GFF720909 GOJ720909:GPB720909 GYF720909:GYX720909 HIB720909:HIT720909 HRX720909:HSP720909 IBT720909:ICL720909 ILP720909:IMH720909 IVL720909:IWD720909 JFH720909:JFZ720909 JPD720909:JPV720909 JYZ720909:JZR720909 KIV720909:KJN720909 KSR720909:KTJ720909 LCN720909:LDF720909 LMJ720909:LNB720909 LWF720909:LWX720909 MGB720909:MGT720909 MPX720909:MQP720909 MZT720909:NAL720909 NJP720909:NKH720909 NTL720909:NUD720909 ODH720909:ODZ720909 OND720909:ONV720909 OWZ720909:OXR720909 PGV720909:PHN720909 PQR720909:PRJ720909 QAN720909:QBF720909 QKJ720909:QLB720909 QUF720909:QUX720909 REB720909:RET720909 RNX720909:ROP720909 RXT720909:RYL720909 SHP720909:SIH720909 SRL720909:SSD720909 TBH720909:TBZ720909 TLD720909:TLV720909 TUZ720909:TVR720909 UEV720909:UFN720909 UOR720909:UPJ720909 UYN720909:UZF720909 VIJ720909:VJB720909 VSF720909:VSX720909 WCB720909:WCT720909 WLX720909:WMP720909 WVT720909:WWL720909 L786445:AD786445 JH786445:JZ786445 TD786445:TV786445 ACZ786445:ADR786445 AMV786445:ANN786445 AWR786445:AXJ786445 BGN786445:BHF786445 BQJ786445:BRB786445 CAF786445:CAX786445 CKB786445:CKT786445 CTX786445:CUP786445 DDT786445:DEL786445 DNP786445:DOH786445 DXL786445:DYD786445 EHH786445:EHZ786445 ERD786445:ERV786445 FAZ786445:FBR786445 FKV786445:FLN786445 FUR786445:FVJ786445 GEN786445:GFF786445 GOJ786445:GPB786445 GYF786445:GYX786445 HIB786445:HIT786445 HRX786445:HSP786445 IBT786445:ICL786445 ILP786445:IMH786445 IVL786445:IWD786445 JFH786445:JFZ786445 JPD786445:JPV786445 JYZ786445:JZR786445 KIV786445:KJN786445 KSR786445:KTJ786445 LCN786445:LDF786445 LMJ786445:LNB786445 LWF786445:LWX786445 MGB786445:MGT786445 MPX786445:MQP786445 MZT786445:NAL786445 NJP786445:NKH786445 NTL786445:NUD786445 ODH786445:ODZ786445 OND786445:ONV786445 OWZ786445:OXR786445 PGV786445:PHN786445 PQR786445:PRJ786445 QAN786445:QBF786445 QKJ786445:QLB786445 QUF786445:QUX786445 REB786445:RET786445 RNX786445:ROP786445 RXT786445:RYL786445 SHP786445:SIH786445 SRL786445:SSD786445 TBH786445:TBZ786445 TLD786445:TLV786445 TUZ786445:TVR786445 UEV786445:UFN786445 UOR786445:UPJ786445 UYN786445:UZF786445 VIJ786445:VJB786445 VSF786445:VSX786445 WCB786445:WCT786445 WLX786445:WMP786445 WVT786445:WWL786445 L851981:AD851981 JH851981:JZ851981 TD851981:TV851981 ACZ851981:ADR851981 AMV851981:ANN851981 AWR851981:AXJ851981 BGN851981:BHF851981 BQJ851981:BRB851981 CAF851981:CAX851981 CKB851981:CKT851981 CTX851981:CUP851981 DDT851981:DEL851981 DNP851981:DOH851981 DXL851981:DYD851981 EHH851981:EHZ851981 ERD851981:ERV851981 FAZ851981:FBR851981 FKV851981:FLN851981 FUR851981:FVJ851981 GEN851981:GFF851981 GOJ851981:GPB851981 GYF851981:GYX851981 HIB851981:HIT851981 HRX851981:HSP851981 IBT851981:ICL851981 ILP851981:IMH851981 IVL851981:IWD851981 JFH851981:JFZ851981 JPD851981:JPV851981 JYZ851981:JZR851981 KIV851981:KJN851981 KSR851981:KTJ851981 LCN851981:LDF851981 LMJ851981:LNB851981 LWF851981:LWX851981 MGB851981:MGT851981 MPX851981:MQP851981 MZT851981:NAL851981 NJP851981:NKH851981 NTL851981:NUD851981 ODH851981:ODZ851981 OND851981:ONV851981 OWZ851981:OXR851981 PGV851981:PHN851981 PQR851981:PRJ851981 QAN851981:QBF851981 QKJ851981:QLB851981 QUF851981:QUX851981 REB851981:RET851981 RNX851981:ROP851981 RXT851981:RYL851981 SHP851981:SIH851981 SRL851981:SSD851981 TBH851981:TBZ851981 TLD851981:TLV851981 TUZ851981:TVR851981 UEV851981:UFN851981 UOR851981:UPJ851981 UYN851981:UZF851981 VIJ851981:VJB851981 VSF851981:VSX851981 WCB851981:WCT851981 WLX851981:WMP851981 WVT851981:WWL851981 L917517:AD917517 JH917517:JZ917517 TD917517:TV917517 ACZ917517:ADR917517 AMV917517:ANN917517 AWR917517:AXJ917517 BGN917517:BHF917517 BQJ917517:BRB917517 CAF917517:CAX917517 CKB917517:CKT917517 CTX917517:CUP917517 DDT917517:DEL917517 DNP917517:DOH917517 DXL917517:DYD917517 EHH917517:EHZ917517 ERD917517:ERV917517 FAZ917517:FBR917517 FKV917517:FLN917517 FUR917517:FVJ917517 GEN917517:GFF917517 GOJ917517:GPB917517 GYF917517:GYX917517 HIB917517:HIT917517 HRX917517:HSP917517 IBT917517:ICL917517 ILP917517:IMH917517 IVL917517:IWD917517 JFH917517:JFZ917517 JPD917517:JPV917517 JYZ917517:JZR917517 KIV917517:KJN917517 KSR917517:KTJ917517 LCN917517:LDF917517 LMJ917517:LNB917517 LWF917517:LWX917517 MGB917517:MGT917517 MPX917517:MQP917517 MZT917517:NAL917517 NJP917517:NKH917517 NTL917517:NUD917517 ODH917517:ODZ917517 OND917517:ONV917517 OWZ917517:OXR917517 PGV917517:PHN917517 PQR917517:PRJ917517 QAN917517:QBF917517 QKJ917517:QLB917517 QUF917517:QUX917517 REB917517:RET917517 RNX917517:ROP917517 RXT917517:RYL917517 SHP917517:SIH917517 SRL917517:SSD917517 TBH917517:TBZ917517 TLD917517:TLV917517 TUZ917517:TVR917517 UEV917517:UFN917517 UOR917517:UPJ917517 UYN917517:UZF917517 VIJ917517:VJB917517 VSF917517:VSX917517 WCB917517:WCT917517 WLX917517:WMP917517 WVT917517:WWL917517 L983053:AD983053 JH983053:JZ983053 TD983053:TV983053 ACZ983053:ADR983053 AMV983053:ANN983053 AWR983053:AXJ983053 BGN983053:BHF983053 BQJ983053:BRB983053 CAF983053:CAX983053 CKB983053:CKT983053 CTX983053:CUP983053 DDT983053:DEL983053 DNP983053:DOH983053 DXL983053:DYD983053 EHH983053:EHZ983053 ERD983053:ERV983053 FAZ983053:FBR983053 FKV983053:FLN983053 FUR983053:FVJ983053 GEN983053:GFF983053 GOJ983053:GPB983053 GYF983053:GYX983053 HIB983053:HIT983053 HRX983053:HSP983053 IBT983053:ICL983053 ILP983053:IMH983053 IVL983053:IWD983053 JFH983053:JFZ983053 JPD983053:JPV983053 JYZ983053:JZR983053 KIV983053:KJN983053 KSR983053:KTJ983053 LCN983053:LDF983053 LMJ983053:LNB983053 LWF983053:LWX983053 MGB983053:MGT983053 MPX983053:MQP983053 MZT983053:NAL983053 NJP983053:NKH983053 NTL983053:NUD983053 ODH983053:ODZ983053 OND983053:ONV983053 OWZ983053:OXR983053 PGV983053:PHN983053 PQR983053:PRJ983053 QAN983053:QBF983053 QKJ983053:QLB983053 QUF983053:QUX983053 REB983053:RET983053 RNX983053:ROP983053 RXT983053:RYL983053 SHP983053:SIH983053 SRL983053:SSD983053 TBH983053:TBZ983053 TLD983053:TLV983053 TUZ983053:TVR983053 UEV983053:UFN983053 UOR983053:UPJ983053 UYN983053:UZF983053 VIJ983053:VJB983053 VSF983053:VSX983053 WCB983053:WCT983053 WLX983053:WMP983053 WVT983053:WWL983053" xr:uid="{2390F756-80E0-4689-BBD9-0C0160D74B4F}"/>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75AB5-DDA7-4177-BE01-AD3EA556652E}">
  <sheetPr>
    <tabColor theme="1"/>
  </sheetPr>
  <dimension ref="A1:S21"/>
  <sheetViews>
    <sheetView topLeftCell="E1" zoomScale="85" zoomScaleNormal="85" workbookViewId="0">
      <selection activeCell="AY32" sqref="AY32:AZ36"/>
    </sheetView>
  </sheetViews>
  <sheetFormatPr defaultColWidth="8.75" defaultRowHeight="18.75" x14ac:dyDescent="0.15"/>
  <cols>
    <col min="1" max="1" width="38.25" style="133" bestFit="1" customWidth="1"/>
    <col min="2" max="2" width="9.5" style="133" customWidth="1"/>
    <col min="3" max="3" width="20.625" style="133" customWidth="1"/>
    <col min="4" max="4" width="8.75" style="133" customWidth="1"/>
    <col min="5" max="5" width="17.5" style="133" bestFit="1" customWidth="1"/>
    <col min="6" max="6" width="16.125" style="133" bestFit="1" customWidth="1"/>
    <col min="7" max="7" width="20.625" style="133" customWidth="1"/>
    <col min="8" max="8" width="8.75" style="133" customWidth="1"/>
    <col min="9" max="9" width="13.875" style="133" bestFit="1" customWidth="1"/>
    <col min="10" max="10" width="9.625" style="133" bestFit="1" customWidth="1"/>
    <col min="11" max="11" width="20.625" style="133" customWidth="1"/>
    <col min="12" max="12" width="8.75" style="133" customWidth="1"/>
    <col min="13" max="13" width="26.5" style="133" bestFit="1" customWidth="1"/>
    <col min="14" max="14" width="8.875" style="133" bestFit="1" customWidth="1"/>
    <col min="15" max="15" width="20.625" style="133" customWidth="1"/>
    <col min="16" max="16" width="8.75" style="133" customWidth="1"/>
    <col min="17" max="17" width="28.625" style="133" bestFit="1" customWidth="1"/>
    <col min="18" max="18" width="15.75" style="133" bestFit="1" customWidth="1"/>
    <col min="19" max="19" width="20.625" style="133" customWidth="1"/>
    <col min="20" max="20" width="8.75" style="133" customWidth="1"/>
    <col min="21" max="16384" width="8.75" style="133"/>
  </cols>
  <sheetData>
    <row r="1" spans="1:19" x14ac:dyDescent="0.15">
      <c r="A1" s="141" t="s">
        <v>836</v>
      </c>
      <c r="B1" s="142"/>
      <c r="C1" s="136"/>
      <c r="E1" s="141" t="s">
        <v>837</v>
      </c>
      <c r="F1" s="142"/>
      <c r="G1" s="136"/>
      <c r="I1" s="141" t="s">
        <v>838</v>
      </c>
      <c r="J1" s="142"/>
      <c r="K1" s="136"/>
      <c r="M1" s="141" t="s">
        <v>839</v>
      </c>
      <c r="N1" s="142"/>
      <c r="O1" s="136"/>
      <c r="Q1" s="141" t="s">
        <v>840</v>
      </c>
      <c r="R1" s="142"/>
      <c r="S1" s="136"/>
    </row>
    <row r="2" spans="1:19" customFormat="1" x14ac:dyDescent="0.15">
      <c r="A2" s="141" t="s">
        <v>841</v>
      </c>
      <c r="B2" s="136"/>
      <c r="C2" s="170"/>
      <c r="E2" s="143" t="s">
        <v>842</v>
      </c>
      <c r="F2" s="136"/>
      <c r="G2" s="170"/>
      <c r="I2" s="144" t="s">
        <v>843</v>
      </c>
      <c r="J2" s="145" t="s">
        <v>844</v>
      </c>
      <c r="K2" s="170"/>
      <c r="M2" s="144" t="s">
        <v>845</v>
      </c>
      <c r="N2" s="145">
        <v>1</v>
      </c>
      <c r="O2" s="170"/>
      <c r="Q2" s="145" t="s">
        <v>846</v>
      </c>
      <c r="R2" s="145" t="s">
        <v>847</v>
      </c>
      <c r="S2" s="170"/>
    </row>
    <row r="3" spans="1:19" x14ac:dyDescent="0.15">
      <c r="A3" s="141" t="s">
        <v>848</v>
      </c>
      <c r="B3" s="136"/>
      <c r="C3" s="170"/>
      <c r="E3" s="146"/>
      <c r="F3" s="145" t="s">
        <v>849</v>
      </c>
      <c r="G3" s="170"/>
      <c r="I3" s="147"/>
      <c r="J3" s="145" t="s">
        <v>850</v>
      </c>
      <c r="K3" s="170"/>
      <c r="M3" s="146"/>
      <c r="N3" s="145">
        <v>2</v>
      </c>
      <c r="O3" s="170"/>
      <c r="Q3" s="144" t="s">
        <v>851</v>
      </c>
      <c r="R3" s="145" t="s">
        <v>852</v>
      </c>
      <c r="S3" s="170"/>
    </row>
    <row r="4" spans="1:19" x14ac:dyDescent="0.15">
      <c r="A4" s="141" t="s">
        <v>853</v>
      </c>
      <c r="B4" s="136"/>
      <c r="C4" s="170"/>
      <c r="E4" s="144" t="s">
        <v>854</v>
      </c>
      <c r="F4" s="145" t="s">
        <v>855</v>
      </c>
      <c r="G4" s="170"/>
      <c r="I4" s="146"/>
      <c r="J4" s="145" t="s">
        <v>856</v>
      </c>
      <c r="K4" s="170"/>
      <c r="Q4" s="146"/>
      <c r="R4" s="145" t="s">
        <v>857</v>
      </c>
      <c r="S4" s="170"/>
    </row>
    <row r="5" spans="1:19" x14ac:dyDescent="0.15">
      <c r="A5" s="141" t="s">
        <v>858</v>
      </c>
      <c r="B5" s="136"/>
      <c r="C5" s="170"/>
      <c r="E5" s="147"/>
      <c r="F5" s="145" t="s">
        <v>859</v>
      </c>
      <c r="G5" s="170"/>
      <c r="I5" s="141" t="s">
        <v>860</v>
      </c>
      <c r="J5" s="136"/>
      <c r="K5" s="138"/>
      <c r="Q5" s="144" t="s">
        <v>861</v>
      </c>
      <c r="R5" s="145" t="s">
        <v>862</v>
      </c>
      <c r="S5" s="170"/>
    </row>
    <row r="6" spans="1:19" x14ac:dyDescent="0.15">
      <c r="A6" s="141" t="s">
        <v>863</v>
      </c>
      <c r="B6" s="136"/>
      <c r="C6" s="170"/>
      <c r="E6" s="147"/>
      <c r="F6" s="145" t="s">
        <v>864</v>
      </c>
      <c r="G6" s="170"/>
      <c r="I6" s="144" t="s">
        <v>865</v>
      </c>
      <c r="J6" s="145" t="s">
        <v>866</v>
      </c>
      <c r="K6" s="138"/>
      <c r="Q6" s="146"/>
      <c r="R6" s="145" t="s">
        <v>867</v>
      </c>
      <c r="S6" s="170"/>
    </row>
    <row r="7" spans="1:19" x14ac:dyDescent="0.15">
      <c r="A7" s="141" t="s">
        <v>868</v>
      </c>
      <c r="B7" s="136"/>
      <c r="C7" s="170"/>
      <c r="E7" s="147"/>
      <c r="F7" s="145" t="s">
        <v>869</v>
      </c>
      <c r="G7" s="170"/>
      <c r="I7" s="146"/>
      <c r="J7" s="145" t="s">
        <v>870</v>
      </c>
      <c r="K7" s="138"/>
      <c r="Q7" s="144" t="s">
        <v>871</v>
      </c>
      <c r="R7" s="145" t="s">
        <v>872</v>
      </c>
      <c r="S7" s="170"/>
    </row>
    <row r="8" spans="1:19" x14ac:dyDescent="0.15">
      <c r="A8" s="141" t="s">
        <v>873</v>
      </c>
      <c r="B8" s="136"/>
      <c r="C8" s="170"/>
      <c r="E8" s="147"/>
      <c r="F8" s="145" t="s">
        <v>874</v>
      </c>
      <c r="G8" s="170"/>
      <c r="I8" s="141" t="s">
        <v>875</v>
      </c>
      <c r="J8" s="136"/>
      <c r="K8" s="170"/>
      <c r="Q8" s="147"/>
      <c r="R8" s="145" t="s">
        <v>876</v>
      </c>
      <c r="S8" s="170"/>
    </row>
    <row r="9" spans="1:19" x14ac:dyDescent="0.15">
      <c r="A9" s="141" t="s">
        <v>877</v>
      </c>
      <c r="B9" s="136"/>
      <c r="C9" s="137"/>
      <c r="E9" s="146"/>
      <c r="F9" s="145" t="s">
        <v>878</v>
      </c>
      <c r="G9" s="170"/>
      <c r="I9" s="141" t="s">
        <v>879</v>
      </c>
      <c r="J9" s="136"/>
      <c r="K9" s="170"/>
      <c r="Q9" s="146"/>
      <c r="R9" s="145" t="s">
        <v>880</v>
      </c>
      <c r="S9" s="170"/>
    </row>
    <row r="10" spans="1:19" x14ac:dyDescent="0.15">
      <c r="A10" s="141" t="s">
        <v>881</v>
      </c>
      <c r="B10" s="136"/>
      <c r="C10" s="138"/>
      <c r="E10" s="141" t="s">
        <v>882</v>
      </c>
      <c r="F10" s="136"/>
      <c r="G10" s="170"/>
    </row>
    <row r="11" spans="1:19" x14ac:dyDescent="0.15">
      <c r="A11" s="141" t="s">
        <v>883</v>
      </c>
      <c r="B11" s="136"/>
      <c r="C11" s="170"/>
      <c r="E11" s="141" t="s">
        <v>884</v>
      </c>
      <c r="F11" s="136"/>
      <c r="G11" s="170"/>
    </row>
    <row r="12" spans="1:19" x14ac:dyDescent="0.15">
      <c r="E12" s="141" t="s">
        <v>885</v>
      </c>
      <c r="F12" s="136"/>
      <c r="G12" s="170"/>
    </row>
    <row r="13" spans="1:19" x14ac:dyDescent="0.15">
      <c r="E13" s="141" t="s">
        <v>886</v>
      </c>
      <c r="F13" s="136"/>
      <c r="G13" s="170"/>
    </row>
    <row r="14" spans="1:19" x14ac:dyDescent="0.15">
      <c r="E14" s="144" t="s">
        <v>887</v>
      </c>
      <c r="F14" s="145" t="s">
        <v>888</v>
      </c>
      <c r="G14" s="138"/>
    </row>
    <row r="15" spans="1:19" x14ac:dyDescent="0.15">
      <c r="E15" s="146"/>
      <c r="F15" s="145" t="s">
        <v>889</v>
      </c>
      <c r="G15" s="170"/>
    </row>
    <row r="16" spans="1:19" x14ac:dyDescent="0.15">
      <c r="E16" s="145" t="s">
        <v>890</v>
      </c>
      <c r="F16" s="145" t="s">
        <v>891</v>
      </c>
      <c r="G16" s="137"/>
    </row>
    <row r="17" spans="5:7" x14ac:dyDescent="0.15">
      <c r="E17" s="141" t="s">
        <v>892</v>
      </c>
      <c r="F17" s="136"/>
      <c r="G17" s="170"/>
    </row>
    <row r="18" spans="5:7" x14ac:dyDescent="0.15">
      <c r="E18" s="141" t="s">
        <v>893</v>
      </c>
      <c r="F18" s="136"/>
      <c r="G18" s="170"/>
    </row>
    <row r="19" spans="5:7" x14ac:dyDescent="0.15">
      <c r="E19" s="144" t="s">
        <v>894</v>
      </c>
      <c r="F19" s="145" t="s">
        <v>895</v>
      </c>
      <c r="G19" s="170"/>
    </row>
    <row r="20" spans="5:7" x14ac:dyDescent="0.15">
      <c r="E20" s="147"/>
      <c r="F20" s="145" t="s">
        <v>896</v>
      </c>
      <c r="G20" s="170"/>
    </row>
    <row r="21" spans="5:7" x14ac:dyDescent="0.15">
      <c r="E21" s="146"/>
      <c r="F21" s="145" t="s">
        <v>897</v>
      </c>
      <c r="G21" s="170"/>
    </row>
  </sheetData>
  <phoneticPr fontId="50"/>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692A9-BEFC-4E67-A427-256D2A2EA4EA}">
  <sheetPr>
    <tabColor theme="1"/>
  </sheetPr>
  <dimension ref="A1:S100"/>
  <sheetViews>
    <sheetView zoomScale="85" zoomScaleNormal="85" workbookViewId="0">
      <pane ySplit="2" topLeftCell="A3" activePane="bottomLeft" state="frozenSplit"/>
      <selection activeCell="AY32" sqref="AY32:AZ36"/>
      <selection pane="bottomLeft" activeCell="AY32" sqref="AY32:AZ36"/>
    </sheetView>
  </sheetViews>
  <sheetFormatPr defaultColWidth="8.75" defaultRowHeight="18.75" x14ac:dyDescent="0.15"/>
  <cols>
    <col min="1" max="1" width="11.375" style="133" bestFit="1" customWidth="1"/>
    <col min="2" max="2" width="9.25" style="133" bestFit="1" customWidth="1"/>
    <col min="3" max="6" width="20" style="133" bestFit="1" customWidth="1"/>
    <col min="7" max="7" width="5.25" style="133" bestFit="1" customWidth="1"/>
    <col min="8" max="8" width="13" style="133" bestFit="1" customWidth="1"/>
    <col min="9" max="9" width="7.25" style="133" bestFit="1" customWidth="1"/>
    <col min="10" max="10" width="9.25" style="133" bestFit="1" customWidth="1"/>
    <col min="11" max="11" width="11.375" style="133" bestFit="1" customWidth="1"/>
    <col min="12" max="14" width="9.25" style="133" bestFit="1" customWidth="1"/>
    <col min="15" max="15" width="13.5" style="133" bestFit="1" customWidth="1"/>
    <col min="16" max="16" width="5.25" style="133" bestFit="1" customWidth="1"/>
    <col min="17" max="17" width="17.875" style="133" bestFit="1" customWidth="1"/>
    <col min="18" max="18" width="15.75" style="133" bestFit="1" customWidth="1"/>
    <col min="19" max="19" width="15.5" style="133" bestFit="1" customWidth="1"/>
    <col min="20" max="20" width="8.75" style="133" customWidth="1"/>
    <col min="21" max="16384" width="8.75" style="133"/>
  </cols>
  <sheetData>
    <row r="1" spans="1:19" x14ac:dyDescent="0.15">
      <c r="A1" s="144"/>
      <c r="B1" s="141" t="s">
        <v>898</v>
      </c>
      <c r="C1" s="142"/>
      <c r="D1" s="142"/>
      <c r="E1" s="142"/>
      <c r="F1" s="136"/>
      <c r="G1" s="144" t="s">
        <v>899</v>
      </c>
      <c r="H1" s="144" t="s">
        <v>900</v>
      </c>
      <c r="I1" s="143" t="s">
        <v>901</v>
      </c>
      <c r="J1" s="136"/>
      <c r="K1" s="141" t="s">
        <v>902</v>
      </c>
      <c r="L1" s="142"/>
      <c r="M1" s="142"/>
      <c r="N1" s="142"/>
      <c r="O1" s="142"/>
      <c r="P1" s="142"/>
      <c r="Q1" s="142"/>
      <c r="R1" s="136"/>
      <c r="S1" s="144" t="s">
        <v>903</v>
      </c>
    </row>
    <row r="2" spans="1:19" x14ac:dyDescent="0.15">
      <c r="A2" s="146"/>
      <c r="B2" s="145" t="s">
        <v>904</v>
      </c>
      <c r="C2" s="145" t="s">
        <v>905</v>
      </c>
      <c r="D2" s="145" t="s">
        <v>906</v>
      </c>
      <c r="E2" s="145" t="s">
        <v>907</v>
      </c>
      <c r="F2" s="145" t="s">
        <v>908</v>
      </c>
      <c r="G2" s="146"/>
      <c r="H2" s="146"/>
      <c r="I2" s="146"/>
      <c r="J2" s="145" t="s">
        <v>909</v>
      </c>
      <c r="K2" s="145" t="s">
        <v>910</v>
      </c>
      <c r="L2" s="145" t="s">
        <v>911</v>
      </c>
      <c r="M2" s="145" t="s">
        <v>912</v>
      </c>
      <c r="N2" s="145" t="s">
        <v>913</v>
      </c>
      <c r="O2" s="145" t="s">
        <v>914</v>
      </c>
      <c r="P2" s="145" t="s">
        <v>915</v>
      </c>
      <c r="Q2" s="145" t="s">
        <v>916</v>
      </c>
      <c r="R2" s="145" t="s">
        <v>917</v>
      </c>
      <c r="S2" s="146"/>
    </row>
    <row r="3" spans="1:19" customFormat="1" x14ac:dyDescent="0.15">
      <c r="A3" s="145" t="s">
        <v>918</v>
      </c>
      <c r="B3" s="170"/>
      <c r="C3" s="170"/>
      <c r="D3" s="170"/>
      <c r="E3" s="170"/>
      <c r="F3" s="170"/>
      <c r="G3" s="170"/>
      <c r="H3" s="140"/>
      <c r="I3" s="170"/>
      <c r="J3" s="170"/>
      <c r="K3" s="170"/>
      <c r="L3" s="170"/>
      <c r="M3" s="170"/>
      <c r="N3" s="170"/>
      <c r="O3" s="170"/>
      <c r="P3" s="170"/>
      <c r="Q3" s="170"/>
      <c r="R3" s="170"/>
      <c r="S3" s="170"/>
    </row>
    <row r="4" spans="1:19" x14ac:dyDescent="0.15">
      <c r="A4" s="145" t="s">
        <v>919</v>
      </c>
      <c r="B4" s="170"/>
      <c r="C4" s="170"/>
      <c r="D4" s="170"/>
      <c r="E4" s="170"/>
      <c r="F4" s="170"/>
      <c r="G4" s="170"/>
      <c r="H4" s="140"/>
      <c r="I4" s="170"/>
      <c r="J4" s="170"/>
      <c r="K4" s="170"/>
      <c r="L4" s="170"/>
      <c r="M4" s="170"/>
      <c r="N4" s="170"/>
      <c r="O4" s="170"/>
      <c r="P4" s="170"/>
      <c r="Q4" s="170"/>
      <c r="R4" s="170"/>
      <c r="S4" s="170"/>
    </row>
    <row r="5" spans="1:19" x14ac:dyDescent="0.15">
      <c r="A5" s="145" t="s">
        <v>920</v>
      </c>
      <c r="B5" s="170"/>
      <c r="C5" s="170"/>
      <c r="D5" s="170"/>
      <c r="E5" s="170"/>
      <c r="F5" s="170"/>
      <c r="G5" s="170"/>
      <c r="H5" s="140"/>
      <c r="I5" s="170"/>
      <c r="J5" s="170"/>
      <c r="K5" s="170"/>
      <c r="L5" s="170"/>
      <c r="M5" s="170"/>
      <c r="N5" s="170"/>
      <c r="O5" s="170"/>
      <c r="P5" s="170"/>
      <c r="Q5" s="170"/>
      <c r="R5" s="170"/>
      <c r="S5" s="170"/>
    </row>
    <row r="6" spans="1:19" x14ac:dyDescent="0.15">
      <c r="A6" s="145"/>
      <c r="B6" s="170"/>
      <c r="C6" s="170"/>
      <c r="D6" s="170"/>
      <c r="E6" s="170"/>
      <c r="F6" s="170"/>
      <c r="G6" s="170"/>
      <c r="H6" s="139"/>
      <c r="I6" s="170"/>
      <c r="J6" s="170"/>
      <c r="K6" s="170"/>
      <c r="L6" s="170"/>
      <c r="M6" s="170"/>
      <c r="N6" s="170"/>
      <c r="O6" s="170"/>
      <c r="P6" s="170"/>
      <c r="Q6" s="170"/>
      <c r="R6" s="170"/>
      <c r="S6" s="170"/>
    </row>
    <row r="7" spans="1:19" x14ac:dyDescent="0.15">
      <c r="A7" s="145"/>
      <c r="B7" s="170"/>
      <c r="C7" s="170"/>
      <c r="D7" s="170"/>
      <c r="E7" s="170"/>
      <c r="F7" s="170"/>
      <c r="G7" s="170"/>
      <c r="H7" s="139"/>
      <c r="I7" s="170"/>
      <c r="J7" s="170"/>
      <c r="K7" s="170"/>
      <c r="L7" s="170"/>
      <c r="M7" s="170"/>
      <c r="N7" s="170"/>
      <c r="O7" s="170"/>
      <c r="P7" s="170"/>
      <c r="Q7" s="170"/>
      <c r="R7" s="170"/>
      <c r="S7" s="170"/>
    </row>
    <row r="8" spans="1:19" x14ac:dyDescent="0.15">
      <c r="A8" s="145"/>
      <c r="B8" s="170"/>
      <c r="C8" s="170"/>
      <c r="D8" s="170"/>
      <c r="E8" s="170"/>
      <c r="F8" s="170"/>
      <c r="G8" s="170"/>
      <c r="H8" s="139"/>
      <c r="I8" s="170"/>
      <c r="J8" s="170"/>
      <c r="K8" s="170"/>
      <c r="L8" s="170"/>
      <c r="M8" s="170"/>
      <c r="N8" s="170"/>
      <c r="O8" s="170"/>
      <c r="P8" s="170"/>
      <c r="Q8" s="170"/>
      <c r="R8" s="170"/>
      <c r="S8" s="170"/>
    </row>
    <row r="9" spans="1:19" x14ac:dyDescent="0.15">
      <c r="A9" s="145"/>
      <c r="B9" s="170"/>
      <c r="C9" s="170"/>
      <c r="D9" s="170"/>
      <c r="E9" s="170"/>
      <c r="F9" s="170"/>
      <c r="G9" s="170"/>
      <c r="H9" s="139"/>
      <c r="I9" s="170"/>
      <c r="J9" s="170"/>
      <c r="K9" s="170"/>
      <c r="L9" s="170"/>
      <c r="M9" s="170"/>
      <c r="N9" s="170"/>
      <c r="O9" s="170"/>
      <c r="P9" s="170"/>
      <c r="Q9" s="170"/>
      <c r="R9" s="170"/>
      <c r="S9" s="170"/>
    </row>
    <row r="10" spans="1:19" x14ac:dyDescent="0.15">
      <c r="A10" s="145"/>
      <c r="B10" s="170"/>
      <c r="C10" s="170"/>
      <c r="D10" s="170"/>
      <c r="E10" s="170"/>
      <c r="F10" s="170"/>
      <c r="G10" s="170"/>
      <c r="H10" s="139"/>
      <c r="I10" s="170"/>
      <c r="J10" s="170"/>
      <c r="K10" s="170"/>
      <c r="L10" s="170"/>
      <c r="M10" s="170"/>
      <c r="N10" s="170"/>
      <c r="O10" s="170"/>
      <c r="P10" s="170"/>
      <c r="Q10" s="170"/>
      <c r="R10" s="170"/>
      <c r="S10" s="170"/>
    </row>
    <row r="11" spans="1:19" x14ac:dyDescent="0.15">
      <c r="A11" s="145"/>
      <c r="B11" s="170"/>
      <c r="C11" s="170"/>
      <c r="D11" s="170"/>
      <c r="E11" s="170"/>
      <c r="F11" s="170"/>
      <c r="G11" s="170"/>
      <c r="H11" s="139"/>
      <c r="I11" s="170"/>
      <c r="J11" s="170"/>
      <c r="K11" s="170"/>
      <c r="L11" s="170"/>
      <c r="M11" s="170"/>
      <c r="N11" s="170"/>
      <c r="O11" s="170"/>
      <c r="P11" s="170"/>
      <c r="Q11" s="170"/>
      <c r="R11" s="170"/>
      <c r="S11" s="170"/>
    </row>
    <row r="12" spans="1:19" x14ac:dyDescent="0.15">
      <c r="A12" s="145"/>
      <c r="B12" s="170"/>
      <c r="C12" s="170"/>
      <c r="D12" s="170"/>
      <c r="E12" s="170"/>
      <c r="F12" s="170"/>
      <c r="G12" s="170"/>
      <c r="H12" s="139"/>
      <c r="I12" s="170"/>
      <c r="J12" s="170"/>
      <c r="K12" s="170"/>
      <c r="L12" s="170"/>
      <c r="M12" s="170"/>
      <c r="N12" s="170"/>
      <c r="O12" s="170"/>
      <c r="P12" s="170"/>
      <c r="Q12" s="170"/>
      <c r="R12" s="170"/>
      <c r="S12" s="170"/>
    </row>
    <row r="13" spans="1:19" x14ac:dyDescent="0.15">
      <c r="A13" s="145"/>
      <c r="B13" s="170"/>
      <c r="C13" s="170"/>
      <c r="D13" s="170"/>
      <c r="E13" s="170"/>
      <c r="F13" s="170"/>
      <c r="G13" s="170"/>
      <c r="H13" s="139"/>
      <c r="I13" s="170"/>
      <c r="J13" s="170"/>
      <c r="K13" s="170"/>
      <c r="L13" s="170"/>
      <c r="M13" s="170"/>
      <c r="N13" s="170"/>
      <c r="O13" s="170"/>
      <c r="P13" s="170"/>
      <c r="Q13" s="170"/>
      <c r="R13" s="170"/>
      <c r="S13" s="170"/>
    </row>
    <row r="14" spans="1:19" x14ac:dyDescent="0.15">
      <c r="A14" s="145"/>
      <c r="B14" s="170"/>
      <c r="C14" s="170"/>
      <c r="D14" s="170"/>
      <c r="E14" s="170"/>
      <c r="F14" s="170"/>
      <c r="G14" s="170"/>
      <c r="H14" s="139"/>
      <c r="I14" s="170"/>
      <c r="J14" s="170"/>
      <c r="K14" s="170"/>
      <c r="L14" s="170"/>
      <c r="M14" s="170"/>
      <c r="N14" s="170"/>
      <c r="O14" s="170"/>
      <c r="P14" s="170"/>
      <c r="Q14" s="170"/>
      <c r="R14" s="170"/>
      <c r="S14" s="170"/>
    </row>
    <row r="15" spans="1:19" x14ac:dyDescent="0.15">
      <c r="A15" s="145"/>
      <c r="B15" s="170"/>
      <c r="C15" s="170"/>
      <c r="D15" s="170"/>
      <c r="E15" s="170"/>
      <c r="F15" s="170"/>
      <c r="G15" s="170"/>
      <c r="H15" s="139"/>
      <c r="I15" s="170"/>
      <c r="J15" s="170"/>
      <c r="K15" s="170"/>
      <c r="L15" s="170"/>
      <c r="M15" s="170"/>
      <c r="N15" s="170"/>
      <c r="O15" s="170"/>
      <c r="P15" s="170"/>
      <c r="Q15" s="170"/>
      <c r="R15" s="170"/>
      <c r="S15" s="170"/>
    </row>
    <row r="16" spans="1:19" x14ac:dyDescent="0.15">
      <c r="A16" s="145"/>
      <c r="B16" s="170"/>
      <c r="C16" s="170"/>
      <c r="D16" s="170"/>
      <c r="E16" s="170"/>
      <c r="F16" s="170"/>
      <c r="G16" s="170"/>
      <c r="H16" s="139"/>
      <c r="I16" s="170"/>
      <c r="J16" s="170"/>
      <c r="K16" s="170"/>
      <c r="L16" s="170"/>
      <c r="M16" s="170"/>
      <c r="N16" s="170"/>
      <c r="O16" s="170"/>
      <c r="P16" s="170"/>
      <c r="Q16" s="170"/>
      <c r="R16" s="170"/>
      <c r="S16" s="170"/>
    </row>
    <row r="17" spans="1:19" x14ac:dyDescent="0.15">
      <c r="A17" s="145"/>
      <c r="B17" s="170"/>
      <c r="C17" s="170"/>
      <c r="D17" s="170"/>
      <c r="E17" s="170"/>
      <c r="F17" s="170"/>
      <c r="G17" s="170"/>
      <c r="H17" s="139"/>
      <c r="I17" s="170"/>
      <c r="J17" s="170"/>
      <c r="K17" s="170"/>
      <c r="L17" s="170"/>
      <c r="M17" s="170"/>
      <c r="N17" s="170"/>
      <c r="O17" s="170"/>
      <c r="P17" s="170"/>
      <c r="Q17" s="170"/>
      <c r="R17" s="170"/>
      <c r="S17" s="170"/>
    </row>
    <row r="18" spans="1:19" x14ac:dyDescent="0.15">
      <c r="A18" s="145"/>
      <c r="B18" s="170"/>
      <c r="C18" s="170"/>
      <c r="D18" s="170"/>
      <c r="E18" s="170"/>
      <c r="F18" s="170"/>
      <c r="G18" s="170"/>
      <c r="H18" s="139"/>
      <c r="I18" s="170"/>
      <c r="J18" s="170"/>
      <c r="K18" s="170"/>
      <c r="L18" s="170"/>
      <c r="M18" s="170"/>
      <c r="N18" s="170"/>
      <c r="O18" s="170"/>
      <c r="P18" s="170"/>
      <c r="Q18" s="170"/>
      <c r="R18" s="170"/>
      <c r="S18" s="170"/>
    </row>
    <row r="19" spans="1:19" x14ac:dyDescent="0.15">
      <c r="A19" s="145"/>
      <c r="B19" s="170"/>
      <c r="C19" s="170"/>
      <c r="D19" s="170"/>
      <c r="E19" s="170"/>
      <c r="F19" s="170"/>
      <c r="G19" s="170"/>
      <c r="H19" s="139"/>
      <c r="I19" s="170"/>
      <c r="J19" s="170"/>
      <c r="K19" s="170"/>
      <c r="L19" s="170"/>
      <c r="M19" s="170"/>
      <c r="N19" s="170"/>
      <c r="O19" s="170"/>
      <c r="P19" s="170"/>
      <c r="Q19" s="170"/>
      <c r="R19" s="170"/>
      <c r="S19" s="170"/>
    </row>
    <row r="20" spans="1:19" x14ac:dyDescent="0.15">
      <c r="A20" s="145"/>
      <c r="B20" s="170"/>
      <c r="C20" s="170"/>
      <c r="D20" s="170"/>
      <c r="E20" s="170"/>
      <c r="F20" s="170"/>
      <c r="G20" s="170"/>
      <c r="H20" s="139"/>
      <c r="I20" s="170"/>
      <c r="J20" s="170"/>
      <c r="K20" s="170"/>
      <c r="L20" s="170"/>
      <c r="M20" s="170"/>
      <c r="N20" s="170"/>
      <c r="O20" s="170"/>
      <c r="P20" s="170"/>
      <c r="Q20" s="170"/>
      <c r="R20" s="170"/>
      <c r="S20" s="170"/>
    </row>
    <row r="21" spans="1:19" x14ac:dyDescent="0.15">
      <c r="A21" s="145"/>
      <c r="B21" s="170"/>
      <c r="C21" s="170"/>
      <c r="D21" s="170"/>
      <c r="E21" s="170"/>
      <c r="F21" s="170"/>
      <c r="G21" s="170"/>
      <c r="H21" s="139"/>
      <c r="I21" s="170"/>
      <c r="J21" s="170"/>
      <c r="K21" s="170"/>
      <c r="L21" s="170"/>
      <c r="M21" s="170"/>
      <c r="N21" s="170"/>
      <c r="O21" s="170"/>
      <c r="P21" s="170"/>
      <c r="Q21" s="170"/>
      <c r="R21" s="170"/>
      <c r="S21" s="170"/>
    </row>
    <row r="22" spans="1:19" x14ac:dyDescent="0.15">
      <c r="A22" s="145"/>
      <c r="B22" s="170"/>
      <c r="C22" s="170"/>
      <c r="D22" s="170"/>
      <c r="E22" s="170"/>
      <c r="F22" s="170"/>
      <c r="G22" s="170"/>
      <c r="H22" s="139"/>
      <c r="I22" s="170"/>
      <c r="J22" s="170"/>
      <c r="K22" s="170"/>
      <c r="L22" s="170"/>
      <c r="M22" s="170"/>
      <c r="N22" s="170"/>
      <c r="O22" s="170"/>
      <c r="P22" s="170"/>
      <c r="Q22" s="170"/>
      <c r="R22" s="170"/>
      <c r="S22" s="170"/>
    </row>
    <row r="23" spans="1:19" x14ac:dyDescent="0.15">
      <c r="A23" s="145"/>
      <c r="B23" s="170"/>
      <c r="C23" s="170"/>
      <c r="D23" s="170"/>
      <c r="E23" s="170"/>
      <c r="F23" s="170"/>
      <c r="G23" s="170"/>
      <c r="H23" s="139"/>
      <c r="I23" s="170"/>
      <c r="J23" s="170"/>
      <c r="K23" s="170"/>
      <c r="L23" s="170"/>
      <c r="M23" s="170"/>
      <c r="N23" s="170"/>
      <c r="O23" s="170"/>
      <c r="P23" s="170"/>
      <c r="Q23" s="170"/>
      <c r="R23" s="170"/>
      <c r="S23" s="170"/>
    </row>
    <row r="24" spans="1:19" x14ac:dyDescent="0.15">
      <c r="A24" s="145"/>
      <c r="B24" s="170"/>
      <c r="C24" s="170"/>
      <c r="D24" s="170"/>
      <c r="E24" s="170"/>
      <c r="F24" s="170"/>
      <c r="G24" s="170"/>
      <c r="H24" s="139"/>
      <c r="I24" s="170"/>
      <c r="J24" s="170"/>
      <c r="K24" s="170"/>
      <c r="L24" s="170"/>
      <c r="M24" s="170"/>
      <c r="N24" s="170"/>
      <c r="O24" s="170"/>
      <c r="P24" s="170"/>
      <c r="Q24" s="170"/>
      <c r="R24" s="170"/>
      <c r="S24" s="170"/>
    </row>
    <row r="25" spans="1:19" x14ac:dyDescent="0.15">
      <c r="A25" s="145"/>
      <c r="B25" s="170"/>
      <c r="C25" s="170"/>
      <c r="D25" s="170"/>
      <c r="E25" s="170"/>
      <c r="F25" s="170"/>
      <c r="G25" s="170"/>
      <c r="H25" s="139"/>
      <c r="I25" s="170"/>
      <c r="J25" s="170"/>
      <c r="K25" s="170"/>
      <c r="L25" s="170"/>
      <c r="M25" s="170"/>
      <c r="N25" s="170"/>
      <c r="O25" s="170"/>
      <c r="P25" s="170"/>
      <c r="Q25" s="170"/>
      <c r="R25" s="170"/>
      <c r="S25" s="170"/>
    </row>
    <row r="26" spans="1:19" x14ac:dyDescent="0.15">
      <c r="A26" s="145"/>
      <c r="B26" s="170"/>
      <c r="C26" s="170"/>
      <c r="D26" s="170"/>
      <c r="E26" s="170"/>
      <c r="F26" s="170"/>
      <c r="G26" s="170"/>
      <c r="H26" s="139"/>
      <c r="I26" s="170"/>
      <c r="J26" s="170"/>
      <c r="K26" s="170"/>
      <c r="L26" s="170"/>
      <c r="M26" s="170"/>
      <c r="N26" s="170"/>
      <c r="O26" s="170"/>
      <c r="P26" s="170"/>
      <c r="Q26" s="170"/>
      <c r="R26" s="170"/>
      <c r="S26" s="170"/>
    </row>
    <row r="27" spans="1:19" x14ac:dyDescent="0.15">
      <c r="A27" s="145"/>
      <c r="B27" s="170"/>
      <c r="C27" s="170"/>
      <c r="D27" s="170"/>
      <c r="E27" s="170"/>
      <c r="F27" s="170"/>
      <c r="G27" s="170"/>
      <c r="H27" s="139"/>
      <c r="I27" s="170"/>
      <c r="J27" s="170"/>
      <c r="K27" s="170"/>
      <c r="L27" s="170"/>
      <c r="M27" s="170"/>
      <c r="N27" s="170"/>
      <c r="O27" s="170"/>
      <c r="P27" s="170"/>
      <c r="Q27" s="170"/>
      <c r="R27" s="170"/>
      <c r="S27" s="170"/>
    </row>
    <row r="28" spans="1:19" x14ac:dyDescent="0.15">
      <c r="A28" s="145"/>
      <c r="B28" s="170"/>
      <c r="C28" s="170"/>
      <c r="D28" s="170"/>
      <c r="E28" s="170"/>
      <c r="F28" s="170"/>
      <c r="G28" s="170"/>
      <c r="H28" s="139"/>
      <c r="I28" s="170"/>
      <c r="J28" s="170"/>
      <c r="K28" s="170"/>
      <c r="L28" s="170"/>
      <c r="M28" s="170"/>
      <c r="N28" s="170"/>
      <c r="O28" s="170"/>
      <c r="P28" s="170"/>
      <c r="Q28" s="170"/>
      <c r="R28" s="170"/>
      <c r="S28" s="170"/>
    </row>
    <row r="29" spans="1:19" x14ac:dyDescent="0.15">
      <c r="A29" s="145"/>
      <c r="B29" s="170"/>
      <c r="C29" s="170"/>
      <c r="D29" s="170"/>
      <c r="E29" s="170"/>
      <c r="F29" s="170"/>
      <c r="G29" s="170"/>
      <c r="H29" s="139"/>
      <c r="I29" s="170"/>
      <c r="J29" s="170"/>
      <c r="K29" s="170"/>
      <c r="L29" s="170"/>
      <c r="M29" s="170"/>
      <c r="N29" s="170"/>
      <c r="O29" s="170"/>
      <c r="P29" s="170"/>
      <c r="Q29" s="170"/>
      <c r="R29" s="170"/>
      <c r="S29" s="170"/>
    </row>
    <row r="30" spans="1:19" x14ac:dyDescent="0.15">
      <c r="A30" s="145"/>
      <c r="B30" s="170"/>
      <c r="C30" s="170"/>
      <c r="D30" s="170"/>
      <c r="E30" s="170"/>
      <c r="F30" s="170"/>
      <c r="G30" s="170"/>
      <c r="H30" s="139"/>
      <c r="I30" s="170"/>
      <c r="J30" s="170"/>
      <c r="K30" s="170"/>
      <c r="L30" s="170"/>
      <c r="M30" s="170"/>
      <c r="N30" s="170"/>
      <c r="O30" s="170"/>
      <c r="P30" s="170"/>
      <c r="Q30" s="170"/>
      <c r="R30" s="170"/>
      <c r="S30" s="170"/>
    </row>
    <row r="31" spans="1:19" x14ac:dyDescent="0.15">
      <c r="A31" s="145"/>
      <c r="B31" s="170"/>
      <c r="C31" s="170"/>
      <c r="D31" s="170"/>
      <c r="E31" s="170"/>
      <c r="F31" s="170"/>
      <c r="G31" s="170"/>
      <c r="H31" s="139"/>
      <c r="I31" s="170"/>
      <c r="J31" s="170"/>
      <c r="K31" s="170"/>
      <c r="L31" s="170"/>
      <c r="M31" s="170"/>
      <c r="N31" s="170"/>
      <c r="O31" s="170"/>
      <c r="P31" s="170"/>
      <c r="Q31" s="170"/>
      <c r="R31" s="170"/>
      <c r="S31" s="170"/>
    </row>
    <row r="32" spans="1:19" x14ac:dyDescent="0.15">
      <c r="A32" s="145"/>
      <c r="B32" s="170"/>
      <c r="C32" s="170"/>
      <c r="D32" s="170"/>
      <c r="E32" s="170"/>
      <c r="F32" s="170"/>
      <c r="G32" s="170"/>
      <c r="H32" s="139"/>
      <c r="I32" s="170"/>
      <c r="J32" s="170"/>
      <c r="K32" s="170"/>
      <c r="L32" s="170"/>
      <c r="M32" s="170"/>
      <c r="N32" s="170"/>
      <c r="O32" s="170"/>
      <c r="P32" s="170"/>
      <c r="Q32" s="170"/>
      <c r="R32" s="170"/>
      <c r="S32" s="170"/>
    </row>
    <row r="33" spans="1:19" x14ac:dyDescent="0.15">
      <c r="A33" s="145"/>
      <c r="B33" s="170"/>
      <c r="C33" s="170"/>
      <c r="D33" s="170"/>
      <c r="E33" s="170"/>
      <c r="F33" s="170"/>
      <c r="G33" s="170"/>
      <c r="H33" s="139"/>
      <c r="I33" s="170"/>
      <c r="J33" s="170"/>
      <c r="K33" s="170"/>
      <c r="L33" s="170"/>
      <c r="M33" s="170"/>
      <c r="N33" s="170"/>
      <c r="O33" s="170"/>
      <c r="P33" s="170"/>
      <c r="Q33" s="170"/>
      <c r="R33" s="170"/>
      <c r="S33" s="170"/>
    </row>
    <row r="34" spans="1:19" x14ac:dyDescent="0.15">
      <c r="A34" s="145"/>
      <c r="B34" s="170"/>
      <c r="C34" s="170"/>
      <c r="D34" s="170"/>
      <c r="E34" s="170"/>
      <c r="F34" s="170"/>
      <c r="G34" s="170"/>
      <c r="H34" s="139"/>
      <c r="I34" s="170"/>
      <c r="J34" s="170"/>
      <c r="K34" s="170"/>
      <c r="L34" s="170"/>
      <c r="M34" s="170"/>
      <c r="N34" s="170"/>
      <c r="O34" s="170"/>
      <c r="P34" s="170"/>
      <c r="Q34" s="170"/>
      <c r="R34" s="170"/>
      <c r="S34" s="170"/>
    </row>
    <row r="35" spans="1:19" x14ac:dyDescent="0.15">
      <c r="A35" s="145"/>
      <c r="B35" s="170"/>
      <c r="C35" s="170"/>
      <c r="D35" s="170"/>
      <c r="E35" s="170"/>
      <c r="F35" s="170"/>
      <c r="G35" s="170"/>
      <c r="H35" s="139"/>
      <c r="I35" s="170"/>
      <c r="J35" s="170"/>
      <c r="K35" s="170"/>
      <c r="L35" s="170"/>
      <c r="M35" s="170"/>
      <c r="N35" s="170"/>
      <c r="O35" s="170"/>
      <c r="P35" s="170"/>
      <c r="Q35" s="170"/>
      <c r="R35" s="170"/>
      <c r="S35" s="170"/>
    </row>
    <row r="36" spans="1:19" x14ac:dyDescent="0.15">
      <c r="A36" s="145"/>
      <c r="B36" s="170"/>
      <c r="C36" s="170"/>
      <c r="D36" s="170"/>
      <c r="E36" s="170"/>
      <c r="F36" s="170"/>
      <c r="G36" s="170"/>
      <c r="H36" s="139"/>
      <c r="I36" s="170"/>
      <c r="J36" s="170"/>
      <c r="K36" s="170"/>
      <c r="L36" s="170"/>
      <c r="M36" s="170"/>
      <c r="N36" s="170"/>
      <c r="O36" s="170"/>
      <c r="P36" s="170"/>
      <c r="Q36" s="170"/>
      <c r="R36" s="170"/>
      <c r="S36" s="170"/>
    </row>
    <row r="37" spans="1:19" x14ac:dyDescent="0.15">
      <c r="A37" s="145"/>
      <c r="B37" s="170"/>
      <c r="C37" s="170"/>
      <c r="D37" s="170"/>
      <c r="E37" s="170"/>
      <c r="F37" s="170"/>
      <c r="G37" s="170"/>
      <c r="H37" s="139"/>
      <c r="I37" s="170"/>
      <c r="J37" s="170"/>
      <c r="K37" s="170"/>
      <c r="L37" s="170"/>
      <c r="M37" s="170"/>
      <c r="N37" s="170"/>
      <c r="O37" s="170"/>
      <c r="P37" s="170"/>
      <c r="Q37" s="170"/>
      <c r="R37" s="170"/>
      <c r="S37" s="170"/>
    </row>
    <row r="38" spans="1:19" x14ac:dyDescent="0.15">
      <c r="A38" s="145"/>
      <c r="B38" s="170"/>
      <c r="C38" s="170"/>
      <c r="D38" s="170"/>
      <c r="E38" s="170"/>
      <c r="F38" s="170"/>
      <c r="G38" s="170"/>
      <c r="H38" s="139"/>
      <c r="I38" s="170"/>
      <c r="J38" s="170"/>
      <c r="K38" s="170"/>
      <c r="L38" s="170"/>
      <c r="M38" s="170"/>
      <c r="N38" s="170"/>
      <c r="O38" s="170"/>
      <c r="P38" s="170"/>
      <c r="Q38" s="170"/>
      <c r="R38" s="170"/>
      <c r="S38" s="170"/>
    </row>
    <row r="39" spans="1:19" x14ac:dyDescent="0.15">
      <c r="A39" s="145"/>
      <c r="B39" s="170"/>
      <c r="C39" s="170"/>
      <c r="D39" s="170"/>
      <c r="E39" s="170"/>
      <c r="F39" s="170"/>
      <c r="G39" s="170"/>
      <c r="H39" s="139"/>
      <c r="I39" s="170"/>
      <c r="J39" s="170"/>
      <c r="K39" s="170"/>
      <c r="L39" s="170"/>
      <c r="M39" s="170"/>
      <c r="N39" s="170"/>
      <c r="O39" s="170"/>
      <c r="P39" s="170"/>
      <c r="Q39" s="170"/>
      <c r="R39" s="170"/>
      <c r="S39" s="170"/>
    </row>
    <row r="40" spans="1:19" x14ac:dyDescent="0.15">
      <c r="A40" s="145"/>
      <c r="B40" s="170"/>
      <c r="C40" s="170"/>
      <c r="D40" s="170"/>
      <c r="E40" s="170"/>
      <c r="F40" s="170"/>
      <c r="G40" s="170"/>
      <c r="H40" s="139"/>
      <c r="I40" s="170"/>
      <c r="J40" s="170"/>
      <c r="K40" s="170"/>
      <c r="L40" s="170"/>
      <c r="M40" s="170"/>
      <c r="N40" s="170"/>
      <c r="O40" s="170"/>
      <c r="P40" s="170"/>
      <c r="Q40" s="170"/>
      <c r="R40" s="170"/>
      <c r="S40" s="170"/>
    </row>
    <row r="41" spans="1:19" x14ac:dyDescent="0.15">
      <c r="A41" s="145"/>
      <c r="B41" s="170"/>
      <c r="C41" s="170"/>
      <c r="D41" s="170"/>
      <c r="E41" s="170"/>
      <c r="F41" s="170"/>
      <c r="G41" s="170"/>
      <c r="H41" s="139"/>
      <c r="I41" s="170"/>
      <c r="J41" s="170"/>
      <c r="K41" s="170"/>
      <c r="L41" s="170"/>
      <c r="M41" s="170"/>
      <c r="N41" s="170"/>
      <c r="O41" s="170"/>
      <c r="P41" s="170"/>
      <c r="Q41" s="170"/>
      <c r="R41" s="170"/>
      <c r="S41" s="170"/>
    </row>
    <row r="42" spans="1:19" x14ac:dyDescent="0.15">
      <c r="A42" s="145"/>
      <c r="B42" s="170"/>
      <c r="C42" s="170"/>
      <c r="D42" s="170"/>
      <c r="E42" s="170"/>
      <c r="F42" s="170"/>
      <c r="G42" s="170"/>
      <c r="H42" s="139"/>
      <c r="I42" s="170"/>
      <c r="J42" s="170"/>
      <c r="K42" s="170"/>
      <c r="L42" s="170"/>
      <c r="M42" s="170"/>
      <c r="N42" s="170"/>
      <c r="O42" s="170"/>
      <c r="P42" s="170"/>
      <c r="Q42" s="170"/>
      <c r="R42" s="170"/>
      <c r="S42" s="170"/>
    </row>
    <row r="43" spans="1:19" x14ac:dyDescent="0.15">
      <c r="A43" s="145"/>
      <c r="B43" s="170"/>
      <c r="C43" s="170"/>
      <c r="D43" s="170"/>
      <c r="E43" s="170"/>
      <c r="F43" s="170"/>
      <c r="G43" s="170"/>
      <c r="H43" s="139"/>
      <c r="I43" s="170"/>
      <c r="J43" s="170"/>
      <c r="K43" s="170"/>
      <c r="L43" s="170"/>
      <c r="M43" s="170"/>
      <c r="N43" s="170"/>
      <c r="O43" s="170"/>
      <c r="P43" s="170"/>
      <c r="Q43" s="170"/>
      <c r="R43" s="170"/>
      <c r="S43" s="170"/>
    </row>
    <row r="44" spans="1:19" x14ac:dyDescent="0.15">
      <c r="A44" s="145"/>
      <c r="B44" s="170"/>
      <c r="C44" s="170"/>
      <c r="D44" s="170"/>
      <c r="E44" s="170"/>
      <c r="F44" s="170"/>
      <c r="G44" s="170"/>
      <c r="H44" s="139"/>
      <c r="I44" s="170"/>
      <c r="J44" s="170"/>
      <c r="K44" s="170"/>
      <c r="L44" s="170"/>
      <c r="M44" s="170"/>
      <c r="N44" s="170"/>
      <c r="O44" s="170"/>
      <c r="P44" s="170"/>
      <c r="Q44" s="170"/>
      <c r="R44" s="170"/>
      <c r="S44" s="170"/>
    </row>
    <row r="45" spans="1:19" x14ac:dyDescent="0.15">
      <c r="A45" s="145"/>
      <c r="B45" s="170"/>
      <c r="C45" s="170"/>
      <c r="D45" s="170"/>
      <c r="E45" s="170"/>
      <c r="F45" s="170"/>
      <c r="G45" s="170"/>
      <c r="H45" s="139"/>
      <c r="I45" s="170"/>
      <c r="J45" s="170"/>
      <c r="K45" s="170"/>
      <c r="L45" s="170"/>
      <c r="M45" s="170"/>
      <c r="N45" s="170"/>
      <c r="O45" s="170"/>
      <c r="P45" s="170"/>
      <c r="Q45" s="170"/>
      <c r="R45" s="170"/>
      <c r="S45" s="170"/>
    </row>
    <row r="46" spans="1:19" x14ac:dyDescent="0.15">
      <c r="A46" s="145"/>
      <c r="B46" s="170"/>
      <c r="C46" s="170"/>
      <c r="D46" s="170"/>
      <c r="E46" s="170"/>
      <c r="F46" s="170"/>
      <c r="G46" s="170"/>
      <c r="H46" s="139"/>
      <c r="I46" s="170"/>
      <c r="J46" s="170"/>
      <c r="K46" s="170"/>
      <c r="L46" s="170"/>
      <c r="M46" s="170"/>
      <c r="N46" s="170"/>
      <c r="O46" s="170"/>
      <c r="P46" s="170"/>
      <c r="Q46" s="170"/>
      <c r="R46" s="170"/>
      <c r="S46" s="170"/>
    </row>
    <row r="47" spans="1:19" x14ac:dyDescent="0.15">
      <c r="A47" s="145"/>
      <c r="B47" s="170"/>
      <c r="C47" s="170"/>
      <c r="D47" s="170"/>
      <c r="E47" s="170"/>
      <c r="F47" s="170"/>
      <c r="G47" s="170"/>
      <c r="H47" s="139"/>
      <c r="I47" s="170"/>
      <c r="J47" s="170"/>
      <c r="K47" s="170"/>
      <c r="L47" s="170"/>
      <c r="M47" s="170"/>
      <c r="N47" s="170"/>
      <c r="O47" s="170"/>
      <c r="P47" s="170"/>
      <c r="Q47" s="170"/>
      <c r="R47" s="170"/>
      <c r="S47" s="170"/>
    </row>
    <row r="48" spans="1:19" x14ac:dyDescent="0.15">
      <c r="A48" s="145"/>
      <c r="B48" s="170"/>
      <c r="C48" s="170"/>
      <c r="D48" s="170"/>
      <c r="E48" s="170"/>
      <c r="F48" s="170"/>
      <c r="G48" s="170"/>
      <c r="H48" s="139"/>
      <c r="I48" s="170"/>
      <c r="J48" s="170"/>
      <c r="K48" s="170"/>
      <c r="L48" s="170"/>
      <c r="M48" s="170"/>
      <c r="N48" s="170"/>
      <c r="O48" s="170"/>
      <c r="P48" s="170"/>
      <c r="Q48" s="170"/>
      <c r="R48" s="170"/>
      <c r="S48" s="170"/>
    </row>
    <row r="49" spans="1:19" x14ac:dyDescent="0.15">
      <c r="A49" s="145"/>
      <c r="B49" s="170"/>
      <c r="C49" s="170"/>
      <c r="D49" s="170"/>
      <c r="E49" s="170"/>
      <c r="F49" s="170"/>
      <c r="G49" s="170"/>
      <c r="H49" s="139"/>
      <c r="I49" s="170"/>
      <c r="J49" s="170"/>
      <c r="K49" s="170"/>
      <c r="L49" s="170"/>
      <c r="M49" s="170"/>
      <c r="N49" s="170"/>
      <c r="O49" s="170"/>
      <c r="P49" s="170"/>
      <c r="Q49" s="170"/>
      <c r="R49" s="170"/>
      <c r="S49" s="170"/>
    </row>
    <row r="50" spans="1:19" x14ac:dyDescent="0.15">
      <c r="A50" s="145"/>
      <c r="B50" s="170"/>
      <c r="C50" s="170"/>
      <c r="D50" s="170"/>
      <c r="E50" s="170"/>
      <c r="F50" s="170"/>
      <c r="G50" s="170"/>
      <c r="H50" s="139"/>
      <c r="I50" s="170"/>
      <c r="J50" s="170"/>
      <c r="K50" s="170"/>
      <c r="L50" s="170"/>
      <c r="M50" s="170"/>
      <c r="N50" s="170"/>
      <c r="O50" s="170"/>
      <c r="P50" s="170"/>
      <c r="Q50" s="170"/>
      <c r="R50" s="170"/>
      <c r="S50" s="170"/>
    </row>
    <row r="51" spans="1:19" x14ac:dyDescent="0.15">
      <c r="A51" s="145"/>
      <c r="B51" s="170"/>
      <c r="C51" s="170"/>
      <c r="D51" s="170"/>
      <c r="E51" s="170"/>
      <c r="F51" s="170"/>
      <c r="G51" s="170"/>
      <c r="H51" s="139"/>
      <c r="I51" s="170"/>
      <c r="J51" s="170"/>
      <c r="K51" s="170"/>
      <c r="L51" s="170"/>
      <c r="M51" s="170"/>
      <c r="N51" s="170"/>
      <c r="O51" s="170"/>
      <c r="P51" s="170"/>
      <c r="Q51" s="170"/>
      <c r="R51" s="170"/>
      <c r="S51" s="170"/>
    </row>
    <row r="52" spans="1:19" x14ac:dyDescent="0.15">
      <c r="A52" s="145"/>
      <c r="B52" s="170"/>
      <c r="C52" s="170"/>
      <c r="D52" s="170"/>
      <c r="E52" s="170"/>
      <c r="F52" s="170"/>
      <c r="G52" s="170"/>
      <c r="H52" s="139"/>
      <c r="I52" s="170"/>
      <c r="J52" s="170"/>
      <c r="K52" s="170"/>
      <c r="L52" s="170"/>
      <c r="M52" s="170"/>
      <c r="N52" s="170"/>
      <c r="O52" s="170"/>
      <c r="P52" s="170"/>
      <c r="Q52" s="170"/>
      <c r="R52" s="170"/>
      <c r="S52" s="170"/>
    </row>
    <row r="53" spans="1:19" x14ac:dyDescent="0.15">
      <c r="A53" s="145"/>
      <c r="B53" s="170"/>
      <c r="C53" s="170"/>
      <c r="D53" s="170"/>
      <c r="E53" s="170"/>
      <c r="F53" s="170"/>
      <c r="G53" s="170"/>
      <c r="H53" s="139"/>
      <c r="I53" s="170"/>
      <c r="J53" s="170"/>
      <c r="K53" s="170"/>
      <c r="L53" s="170"/>
      <c r="M53" s="170"/>
      <c r="N53" s="170"/>
      <c r="O53" s="170"/>
      <c r="P53" s="170"/>
      <c r="Q53" s="170"/>
      <c r="R53" s="170"/>
      <c r="S53" s="170"/>
    </row>
    <row r="54" spans="1:19" x14ac:dyDescent="0.15">
      <c r="A54" s="145"/>
      <c r="B54" s="170"/>
      <c r="C54" s="170"/>
      <c r="D54" s="170"/>
      <c r="E54" s="170"/>
      <c r="F54" s="170"/>
      <c r="G54" s="170"/>
      <c r="H54" s="139"/>
      <c r="I54" s="170"/>
      <c r="J54" s="170"/>
      <c r="K54" s="170"/>
      <c r="L54" s="170"/>
      <c r="M54" s="170"/>
      <c r="N54" s="170"/>
      <c r="O54" s="170"/>
      <c r="P54" s="170"/>
      <c r="Q54" s="170"/>
      <c r="R54" s="170"/>
      <c r="S54" s="170"/>
    </row>
    <row r="55" spans="1:19" x14ac:dyDescent="0.15">
      <c r="A55" s="145"/>
      <c r="B55" s="170"/>
      <c r="C55" s="170"/>
      <c r="D55" s="170"/>
      <c r="E55" s="170"/>
      <c r="F55" s="170"/>
      <c r="G55" s="170"/>
      <c r="H55" s="139"/>
      <c r="I55" s="170"/>
      <c r="J55" s="170"/>
      <c r="K55" s="170"/>
      <c r="L55" s="170"/>
      <c r="M55" s="170"/>
      <c r="N55" s="170"/>
      <c r="O55" s="170"/>
      <c r="P55" s="170"/>
      <c r="Q55" s="170"/>
      <c r="R55" s="170"/>
      <c r="S55" s="170"/>
    </row>
    <row r="56" spans="1:19" x14ac:dyDescent="0.15">
      <c r="A56" s="145"/>
      <c r="B56" s="170"/>
      <c r="C56" s="170"/>
      <c r="D56" s="170"/>
      <c r="E56" s="170"/>
      <c r="F56" s="170"/>
      <c r="G56" s="170"/>
      <c r="H56" s="139"/>
      <c r="I56" s="170"/>
      <c r="J56" s="170"/>
      <c r="K56" s="170"/>
      <c r="L56" s="170"/>
      <c r="M56" s="170"/>
      <c r="N56" s="170"/>
      <c r="O56" s="170"/>
      <c r="P56" s="170"/>
      <c r="Q56" s="170"/>
      <c r="R56" s="170"/>
      <c r="S56" s="170"/>
    </row>
    <row r="57" spans="1:19" x14ac:dyDescent="0.15">
      <c r="A57" s="145"/>
      <c r="B57" s="170"/>
      <c r="C57" s="170"/>
      <c r="D57" s="170"/>
      <c r="E57" s="170"/>
      <c r="F57" s="170"/>
      <c r="G57" s="170"/>
      <c r="H57" s="139"/>
      <c r="I57" s="170"/>
      <c r="J57" s="170"/>
      <c r="K57" s="170"/>
      <c r="L57" s="170"/>
      <c r="M57" s="170"/>
      <c r="N57" s="170"/>
      <c r="O57" s="170"/>
      <c r="P57" s="170"/>
      <c r="Q57" s="170"/>
      <c r="R57" s="170"/>
      <c r="S57" s="170"/>
    </row>
    <row r="58" spans="1:19" x14ac:dyDescent="0.15">
      <c r="A58" s="145"/>
      <c r="B58" s="170"/>
      <c r="C58" s="170"/>
      <c r="D58" s="170"/>
      <c r="E58" s="170"/>
      <c r="F58" s="170"/>
      <c r="G58" s="170"/>
      <c r="H58" s="139"/>
      <c r="I58" s="170"/>
      <c r="J58" s="170"/>
      <c r="K58" s="170"/>
      <c r="L58" s="170"/>
      <c r="M58" s="170"/>
      <c r="N58" s="170"/>
      <c r="O58" s="170"/>
      <c r="P58" s="170"/>
      <c r="Q58" s="170"/>
      <c r="R58" s="170"/>
      <c r="S58" s="170"/>
    </row>
    <row r="59" spans="1:19" x14ac:dyDescent="0.15">
      <c r="A59" s="145"/>
      <c r="B59" s="170"/>
      <c r="C59" s="170"/>
      <c r="D59" s="170"/>
      <c r="E59" s="170"/>
      <c r="F59" s="170"/>
      <c r="G59" s="170"/>
      <c r="H59" s="139"/>
      <c r="I59" s="170"/>
      <c r="J59" s="170"/>
      <c r="K59" s="170"/>
      <c r="L59" s="170"/>
      <c r="M59" s="170"/>
      <c r="N59" s="170"/>
      <c r="O59" s="170"/>
      <c r="P59" s="170"/>
      <c r="Q59" s="170"/>
      <c r="R59" s="170"/>
      <c r="S59" s="170"/>
    </row>
    <row r="60" spans="1:19" x14ac:dyDescent="0.15">
      <c r="A60" s="145"/>
      <c r="B60" s="170"/>
      <c r="C60" s="170"/>
      <c r="D60" s="170"/>
      <c r="E60" s="170"/>
      <c r="F60" s="170"/>
      <c r="G60" s="170"/>
      <c r="H60" s="139"/>
      <c r="I60" s="170"/>
      <c r="J60" s="170"/>
      <c r="K60" s="170"/>
      <c r="L60" s="170"/>
      <c r="M60" s="170"/>
      <c r="N60" s="170"/>
      <c r="O60" s="170"/>
      <c r="P60" s="170"/>
      <c r="Q60" s="170"/>
      <c r="R60" s="170"/>
      <c r="S60" s="170"/>
    </row>
    <row r="61" spans="1:19" x14ac:dyDescent="0.15">
      <c r="A61" s="145"/>
      <c r="B61" s="170"/>
      <c r="C61" s="170"/>
      <c r="D61" s="170"/>
      <c r="E61" s="170"/>
      <c r="F61" s="170"/>
      <c r="G61" s="170"/>
      <c r="H61" s="139"/>
      <c r="I61" s="170"/>
      <c r="J61" s="170"/>
      <c r="K61" s="170"/>
      <c r="L61" s="170"/>
      <c r="M61" s="170"/>
      <c r="N61" s="170"/>
      <c r="O61" s="170"/>
      <c r="P61" s="170"/>
      <c r="Q61" s="170"/>
      <c r="R61" s="170"/>
      <c r="S61" s="170"/>
    </row>
    <row r="62" spans="1:19" x14ac:dyDescent="0.15">
      <c r="A62" s="145"/>
      <c r="B62" s="170"/>
      <c r="C62" s="170"/>
      <c r="D62" s="170"/>
      <c r="E62" s="170"/>
      <c r="F62" s="170"/>
      <c r="G62" s="170"/>
      <c r="H62" s="139"/>
      <c r="I62" s="170"/>
      <c r="J62" s="170"/>
      <c r="K62" s="170"/>
      <c r="L62" s="170"/>
      <c r="M62" s="170"/>
      <c r="N62" s="170"/>
      <c r="O62" s="170"/>
      <c r="P62" s="170"/>
      <c r="Q62" s="170"/>
      <c r="R62" s="170"/>
      <c r="S62" s="170"/>
    </row>
    <row r="63" spans="1:19" x14ac:dyDescent="0.15">
      <c r="A63" s="145"/>
      <c r="B63" s="170"/>
      <c r="C63" s="170"/>
      <c r="D63" s="170"/>
      <c r="E63" s="170"/>
      <c r="F63" s="170"/>
      <c r="G63" s="170"/>
      <c r="H63" s="139"/>
      <c r="I63" s="170"/>
      <c r="J63" s="170"/>
      <c r="K63" s="170"/>
      <c r="L63" s="170"/>
      <c r="M63" s="170"/>
      <c r="N63" s="170"/>
      <c r="O63" s="170"/>
      <c r="P63" s="170"/>
      <c r="Q63" s="170"/>
      <c r="R63" s="170"/>
      <c r="S63" s="170"/>
    </row>
    <row r="64" spans="1:19" x14ac:dyDescent="0.15">
      <c r="A64" s="145"/>
      <c r="B64" s="170"/>
      <c r="C64" s="170"/>
      <c r="D64" s="170"/>
      <c r="E64" s="170"/>
      <c r="F64" s="170"/>
      <c r="G64" s="170"/>
      <c r="H64" s="139"/>
      <c r="I64" s="170"/>
      <c r="J64" s="170"/>
      <c r="K64" s="170"/>
      <c r="L64" s="170"/>
      <c r="M64" s="170"/>
      <c r="N64" s="170"/>
      <c r="O64" s="170"/>
      <c r="P64" s="170"/>
      <c r="Q64" s="170"/>
      <c r="R64" s="170"/>
      <c r="S64" s="170"/>
    </row>
    <row r="65" spans="1:19" x14ac:dyDescent="0.15">
      <c r="A65" s="145"/>
      <c r="B65" s="170"/>
      <c r="C65" s="170"/>
      <c r="D65" s="170"/>
      <c r="E65" s="170"/>
      <c r="F65" s="170"/>
      <c r="G65" s="170"/>
      <c r="H65" s="139"/>
      <c r="I65" s="170"/>
      <c r="J65" s="170"/>
      <c r="K65" s="170"/>
      <c r="L65" s="170"/>
      <c r="M65" s="170"/>
      <c r="N65" s="170"/>
      <c r="O65" s="170"/>
      <c r="P65" s="170"/>
      <c r="Q65" s="170"/>
      <c r="R65" s="170"/>
      <c r="S65" s="170"/>
    </row>
    <row r="66" spans="1:19" x14ac:dyDescent="0.15">
      <c r="A66" s="145"/>
      <c r="B66" s="170"/>
      <c r="C66" s="170"/>
      <c r="D66" s="170"/>
      <c r="E66" s="170"/>
      <c r="F66" s="170"/>
      <c r="G66" s="170"/>
      <c r="H66" s="139"/>
      <c r="I66" s="170"/>
      <c r="J66" s="170"/>
      <c r="K66" s="170"/>
      <c r="L66" s="170"/>
      <c r="M66" s="170"/>
      <c r="N66" s="170"/>
      <c r="O66" s="170"/>
      <c r="P66" s="170"/>
      <c r="Q66" s="170"/>
      <c r="R66" s="170"/>
      <c r="S66" s="170"/>
    </row>
    <row r="67" spans="1:19" x14ac:dyDescent="0.15">
      <c r="A67" s="145"/>
      <c r="B67" s="170"/>
      <c r="C67" s="170"/>
      <c r="D67" s="170"/>
      <c r="E67" s="170"/>
      <c r="F67" s="170"/>
      <c r="G67" s="170"/>
      <c r="H67" s="139"/>
      <c r="I67" s="170"/>
      <c r="J67" s="170"/>
      <c r="K67" s="170"/>
      <c r="L67" s="170"/>
      <c r="M67" s="170"/>
      <c r="N67" s="170"/>
      <c r="O67" s="170"/>
      <c r="P67" s="170"/>
      <c r="Q67" s="170"/>
      <c r="R67" s="170"/>
      <c r="S67" s="170"/>
    </row>
    <row r="68" spans="1:19" x14ac:dyDescent="0.15">
      <c r="A68" s="145"/>
      <c r="B68" s="170"/>
      <c r="C68" s="170"/>
      <c r="D68" s="170"/>
      <c r="E68" s="170"/>
      <c r="F68" s="170"/>
      <c r="G68" s="170"/>
      <c r="H68" s="139"/>
      <c r="I68" s="170"/>
      <c r="J68" s="170"/>
      <c r="K68" s="170"/>
      <c r="L68" s="170"/>
      <c r="M68" s="170"/>
      <c r="N68" s="170"/>
      <c r="O68" s="170"/>
      <c r="P68" s="170"/>
      <c r="Q68" s="170"/>
      <c r="R68" s="170"/>
      <c r="S68" s="170"/>
    </row>
    <row r="69" spans="1:19" x14ac:dyDescent="0.15">
      <c r="A69" s="145"/>
      <c r="B69" s="170"/>
      <c r="C69" s="170"/>
      <c r="D69" s="170"/>
      <c r="E69" s="170"/>
      <c r="F69" s="170"/>
      <c r="G69" s="170"/>
      <c r="H69" s="139"/>
      <c r="I69" s="170"/>
      <c r="J69" s="170"/>
      <c r="K69" s="170"/>
      <c r="L69" s="170"/>
      <c r="M69" s="170"/>
      <c r="N69" s="170"/>
      <c r="O69" s="170"/>
      <c r="P69" s="170"/>
      <c r="Q69" s="170"/>
      <c r="R69" s="170"/>
      <c r="S69" s="170"/>
    </row>
    <row r="70" spans="1:19" x14ac:dyDescent="0.15">
      <c r="A70" s="145"/>
      <c r="B70" s="170"/>
      <c r="C70" s="170"/>
      <c r="D70" s="170"/>
      <c r="E70" s="170"/>
      <c r="F70" s="170"/>
      <c r="G70" s="170"/>
      <c r="H70" s="139"/>
      <c r="I70" s="170"/>
      <c r="J70" s="170"/>
      <c r="K70" s="170"/>
      <c r="L70" s="170"/>
      <c r="M70" s="170"/>
      <c r="N70" s="170"/>
      <c r="O70" s="170"/>
      <c r="P70" s="170"/>
      <c r="Q70" s="170"/>
      <c r="R70" s="170"/>
      <c r="S70" s="170"/>
    </row>
    <row r="71" spans="1:19" x14ac:dyDescent="0.15">
      <c r="A71" s="145"/>
      <c r="B71" s="170"/>
      <c r="C71" s="170"/>
      <c r="D71" s="170"/>
      <c r="E71" s="170"/>
      <c r="F71" s="170"/>
      <c r="G71" s="170"/>
      <c r="H71" s="139"/>
      <c r="I71" s="170"/>
      <c r="J71" s="170"/>
      <c r="K71" s="170"/>
      <c r="L71" s="170"/>
      <c r="M71" s="170"/>
      <c r="N71" s="170"/>
      <c r="O71" s="170"/>
      <c r="P71" s="170"/>
      <c r="Q71" s="170"/>
      <c r="R71" s="170"/>
      <c r="S71" s="170"/>
    </row>
    <row r="72" spans="1:19" x14ac:dyDescent="0.15">
      <c r="A72" s="145"/>
      <c r="B72" s="170"/>
      <c r="C72" s="170"/>
      <c r="D72" s="170"/>
      <c r="E72" s="170"/>
      <c r="F72" s="170"/>
      <c r="G72" s="170"/>
      <c r="H72" s="139"/>
      <c r="I72" s="170"/>
      <c r="J72" s="170"/>
      <c r="K72" s="170"/>
      <c r="L72" s="170"/>
      <c r="M72" s="170"/>
      <c r="N72" s="170"/>
      <c r="O72" s="170"/>
      <c r="P72" s="170"/>
      <c r="Q72" s="170"/>
      <c r="R72" s="170"/>
      <c r="S72" s="170"/>
    </row>
    <row r="73" spans="1:19" x14ac:dyDescent="0.15">
      <c r="A73" s="145"/>
      <c r="B73" s="170"/>
      <c r="C73" s="170"/>
      <c r="D73" s="170"/>
      <c r="E73" s="170"/>
      <c r="F73" s="170"/>
      <c r="G73" s="170"/>
      <c r="H73" s="139"/>
      <c r="I73" s="170"/>
      <c r="J73" s="170"/>
      <c r="K73" s="170"/>
      <c r="L73" s="170"/>
      <c r="M73" s="170"/>
      <c r="N73" s="170"/>
      <c r="O73" s="170"/>
      <c r="P73" s="170"/>
      <c r="Q73" s="170"/>
      <c r="R73" s="170"/>
      <c r="S73" s="170"/>
    </row>
    <row r="74" spans="1:19" x14ac:dyDescent="0.15">
      <c r="A74" s="145"/>
      <c r="B74" s="170"/>
      <c r="C74" s="170"/>
      <c r="D74" s="170"/>
      <c r="E74" s="170"/>
      <c r="F74" s="170"/>
      <c r="G74" s="170"/>
      <c r="H74" s="139"/>
      <c r="I74" s="170"/>
      <c r="J74" s="170"/>
      <c r="K74" s="170"/>
      <c r="L74" s="170"/>
      <c r="M74" s="170"/>
      <c r="N74" s="170"/>
      <c r="O74" s="170"/>
      <c r="P74" s="170"/>
      <c r="Q74" s="170"/>
      <c r="R74" s="170"/>
      <c r="S74" s="170"/>
    </row>
    <row r="75" spans="1:19" x14ac:dyDescent="0.15">
      <c r="A75" s="145"/>
      <c r="B75" s="170"/>
      <c r="C75" s="170"/>
      <c r="D75" s="170"/>
      <c r="E75" s="170"/>
      <c r="F75" s="170"/>
      <c r="G75" s="170"/>
      <c r="H75" s="139"/>
      <c r="I75" s="170"/>
      <c r="J75" s="170"/>
      <c r="K75" s="170"/>
      <c r="L75" s="170"/>
      <c r="M75" s="170"/>
      <c r="N75" s="170"/>
      <c r="O75" s="170"/>
      <c r="P75" s="170"/>
      <c r="Q75" s="170"/>
      <c r="R75" s="170"/>
      <c r="S75" s="170"/>
    </row>
    <row r="76" spans="1:19" x14ac:dyDescent="0.15">
      <c r="A76" s="145"/>
      <c r="B76" s="170"/>
      <c r="C76" s="170"/>
      <c r="D76" s="170"/>
      <c r="E76" s="170"/>
      <c r="F76" s="170"/>
      <c r="G76" s="170"/>
      <c r="H76" s="139"/>
      <c r="I76" s="170"/>
      <c r="J76" s="170"/>
      <c r="K76" s="170"/>
      <c r="L76" s="170"/>
      <c r="M76" s="170"/>
      <c r="N76" s="170"/>
      <c r="O76" s="170"/>
      <c r="P76" s="170"/>
      <c r="Q76" s="170"/>
      <c r="R76" s="170"/>
      <c r="S76" s="170"/>
    </row>
    <row r="77" spans="1:19" x14ac:dyDescent="0.15">
      <c r="A77" s="145"/>
      <c r="B77" s="170"/>
      <c r="C77" s="170"/>
      <c r="D77" s="170"/>
      <c r="E77" s="170"/>
      <c r="F77" s="170"/>
      <c r="G77" s="170"/>
      <c r="H77" s="139"/>
      <c r="I77" s="170"/>
      <c r="J77" s="170"/>
      <c r="K77" s="170"/>
      <c r="L77" s="170"/>
      <c r="M77" s="170"/>
      <c r="N77" s="170"/>
      <c r="O77" s="170"/>
      <c r="P77" s="170"/>
      <c r="Q77" s="170"/>
      <c r="R77" s="170"/>
      <c r="S77" s="170"/>
    </row>
    <row r="78" spans="1:19" x14ac:dyDescent="0.15">
      <c r="A78" s="145"/>
      <c r="B78" s="170"/>
      <c r="C78" s="170"/>
      <c r="D78" s="170"/>
      <c r="E78" s="170"/>
      <c r="F78" s="170"/>
      <c r="G78" s="170"/>
      <c r="H78" s="139"/>
      <c r="I78" s="170"/>
      <c r="J78" s="170"/>
      <c r="K78" s="170"/>
      <c r="L78" s="170"/>
      <c r="M78" s="170"/>
      <c r="N78" s="170"/>
      <c r="O78" s="170"/>
      <c r="P78" s="170"/>
      <c r="Q78" s="170"/>
      <c r="R78" s="170"/>
      <c r="S78" s="170"/>
    </row>
    <row r="79" spans="1:19" x14ac:dyDescent="0.15">
      <c r="A79" s="145"/>
      <c r="B79" s="170"/>
      <c r="C79" s="170"/>
      <c r="D79" s="170"/>
      <c r="E79" s="170"/>
      <c r="F79" s="170"/>
      <c r="G79" s="170"/>
      <c r="H79" s="139"/>
      <c r="I79" s="170"/>
      <c r="J79" s="170"/>
      <c r="K79" s="170"/>
      <c r="L79" s="170"/>
      <c r="M79" s="170"/>
      <c r="N79" s="170"/>
      <c r="O79" s="170"/>
      <c r="P79" s="170"/>
      <c r="Q79" s="170"/>
      <c r="R79" s="170"/>
      <c r="S79" s="170"/>
    </row>
    <row r="80" spans="1:19" x14ac:dyDescent="0.15">
      <c r="A80" s="145"/>
      <c r="B80" s="170"/>
      <c r="C80" s="170"/>
      <c r="D80" s="170"/>
      <c r="E80" s="170"/>
      <c r="F80" s="170"/>
      <c r="G80" s="170"/>
      <c r="H80" s="139"/>
      <c r="I80" s="170"/>
      <c r="J80" s="170"/>
      <c r="K80" s="170"/>
      <c r="L80" s="170"/>
      <c r="M80" s="170"/>
      <c r="N80" s="170"/>
      <c r="O80" s="170"/>
      <c r="P80" s="170"/>
      <c r="Q80" s="170"/>
      <c r="R80" s="170"/>
      <c r="S80" s="170"/>
    </row>
    <row r="81" spans="1:19" x14ac:dyDescent="0.15">
      <c r="A81" s="145"/>
      <c r="B81" s="170"/>
      <c r="C81" s="170"/>
      <c r="D81" s="170"/>
      <c r="E81" s="170"/>
      <c r="F81" s="170"/>
      <c r="G81" s="170"/>
      <c r="H81" s="139"/>
      <c r="I81" s="170"/>
      <c r="J81" s="170"/>
      <c r="K81" s="170"/>
      <c r="L81" s="170"/>
      <c r="M81" s="170"/>
      <c r="N81" s="170"/>
      <c r="O81" s="170"/>
      <c r="P81" s="170"/>
      <c r="Q81" s="170"/>
      <c r="R81" s="170"/>
      <c r="S81" s="170"/>
    </row>
    <row r="82" spans="1:19" x14ac:dyDescent="0.15">
      <c r="A82" s="145"/>
      <c r="B82" s="170"/>
      <c r="C82" s="170"/>
      <c r="D82" s="170"/>
      <c r="E82" s="170"/>
      <c r="F82" s="170"/>
      <c r="G82" s="170"/>
      <c r="H82" s="139"/>
      <c r="I82" s="170"/>
      <c r="J82" s="170"/>
      <c r="K82" s="170"/>
      <c r="L82" s="170"/>
      <c r="M82" s="170"/>
      <c r="N82" s="170"/>
      <c r="O82" s="170"/>
      <c r="P82" s="170"/>
      <c r="Q82" s="170"/>
      <c r="R82" s="170"/>
      <c r="S82" s="170"/>
    </row>
    <row r="83" spans="1:19" x14ac:dyDescent="0.15">
      <c r="A83" s="145"/>
      <c r="B83" s="170"/>
      <c r="C83" s="170"/>
      <c r="D83" s="170"/>
      <c r="E83" s="170"/>
      <c r="F83" s="170"/>
      <c r="G83" s="170"/>
      <c r="H83" s="139"/>
      <c r="I83" s="170"/>
      <c r="J83" s="170"/>
      <c r="K83" s="170"/>
      <c r="L83" s="170"/>
      <c r="M83" s="170"/>
      <c r="N83" s="170"/>
      <c r="O83" s="170"/>
      <c r="P83" s="170"/>
      <c r="Q83" s="170"/>
      <c r="R83" s="170"/>
      <c r="S83" s="170"/>
    </row>
    <row r="84" spans="1:19" x14ac:dyDescent="0.15">
      <c r="A84" s="145"/>
      <c r="B84" s="170"/>
      <c r="C84" s="170"/>
      <c r="D84" s="170"/>
      <c r="E84" s="170"/>
      <c r="F84" s="170"/>
      <c r="G84" s="170"/>
      <c r="H84" s="139"/>
      <c r="I84" s="170"/>
      <c r="J84" s="170"/>
      <c r="K84" s="170"/>
      <c r="L84" s="170"/>
      <c r="M84" s="170"/>
      <c r="N84" s="170"/>
      <c r="O84" s="170"/>
      <c r="P84" s="170"/>
      <c r="Q84" s="170"/>
      <c r="R84" s="170"/>
      <c r="S84" s="170"/>
    </row>
    <row r="85" spans="1:19" x14ac:dyDescent="0.15">
      <c r="A85" s="145"/>
      <c r="B85" s="170"/>
      <c r="C85" s="170"/>
      <c r="D85" s="170"/>
      <c r="E85" s="170"/>
      <c r="F85" s="170"/>
      <c r="G85" s="170"/>
      <c r="H85" s="139"/>
      <c r="I85" s="170"/>
      <c r="J85" s="170"/>
      <c r="K85" s="170"/>
      <c r="L85" s="170"/>
      <c r="M85" s="170"/>
      <c r="N85" s="170"/>
      <c r="O85" s="170"/>
      <c r="P85" s="170"/>
      <c r="Q85" s="170"/>
      <c r="R85" s="170"/>
      <c r="S85" s="170"/>
    </row>
    <row r="86" spans="1:19" x14ac:dyDescent="0.15">
      <c r="A86" s="145"/>
      <c r="B86" s="170"/>
      <c r="C86" s="170"/>
      <c r="D86" s="170"/>
      <c r="E86" s="170"/>
      <c r="F86" s="170"/>
      <c r="G86" s="170"/>
      <c r="H86" s="139"/>
      <c r="I86" s="170"/>
      <c r="J86" s="170"/>
      <c r="K86" s="170"/>
      <c r="L86" s="170"/>
      <c r="M86" s="170"/>
      <c r="N86" s="170"/>
      <c r="O86" s="170"/>
      <c r="P86" s="170"/>
      <c r="Q86" s="170"/>
      <c r="R86" s="170"/>
      <c r="S86" s="170"/>
    </row>
    <row r="87" spans="1:19" x14ac:dyDescent="0.15">
      <c r="A87" s="145"/>
      <c r="B87" s="170"/>
      <c r="C87" s="170"/>
      <c r="D87" s="170"/>
      <c r="E87" s="170"/>
      <c r="F87" s="170"/>
      <c r="G87" s="170"/>
      <c r="H87" s="139"/>
      <c r="I87" s="170"/>
      <c r="J87" s="170"/>
      <c r="K87" s="170"/>
      <c r="L87" s="170"/>
      <c r="M87" s="170"/>
      <c r="N87" s="170"/>
      <c r="O87" s="170"/>
      <c r="P87" s="170"/>
      <c r="Q87" s="170"/>
      <c r="R87" s="170"/>
      <c r="S87" s="170"/>
    </row>
    <row r="88" spans="1:19" x14ac:dyDescent="0.15">
      <c r="A88" s="145"/>
      <c r="B88" s="170"/>
      <c r="C88" s="170"/>
      <c r="D88" s="170"/>
      <c r="E88" s="170"/>
      <c r="F88" s="170"/>
      <c r="G88" s="170"/>
      <c r="H88" s="139"/>
      <c r="I88" s="170"/>
      <c r="J88" s="170"/>
      <c r="K88" s="170"/>
      <c r="L88" s="170"/>
      <c r="M88" s="170"/>
      <c r="N88" s="170"/>
      <c r="O88" s="170"/>
      <c r="P88" s="170"/>
      <c r="Q88" s="170"/>
      <c r="R88" s="170"/>
      <c r="S88" s="170"/>
    </row>
    <row r="89" spans="1:19" x14ac:dyDescent="0.15">
      <c r="A89" s="145"/>
      <c r="B89" s="170"/>
      <c r="C89" s="170"/>
      <c r="D89" s="170"/>
      <c r="E89" s="170"/>
      <c r="F89" s="170"/>
      <c r="G89" s="170"/>
      <c r="H89" s="139"/>
      <c r="I89" s="170"/>
      <c r="J89" s="170"/>
      <c r="K89" s="170"/>
      <c r="L89" s="170"/>
      <c r="M89" s="170"/>
      <c r="N89" s="170"/>
      <c r="O89" s="170"/>
      <c r="P89" s="170"/>
      <c r="Q89" s="170"/>
      <c r="R89" s="170"/>
      <c r="S89" s="170"/>
    </row>
    <row r="90" spans="1:19" x14ac:dyDescent="0.15">
      <c r="A90" s="145"/>
      <c r="B90" s="170"/>
      <c r="C90" s="170"/>
      <c r="D90" s="170"/>
      <c r="E90" s="170"/>
      <c r="F90" s="170"/>
      <c r="G90" s="170"/>
      <c r="H90" s="139"/>
      <c r="I90" s="170"/>
      <c r="J90" s="170"/>
      <c r="K90" s="170"/>
      <c r="L90" s="170"/>
      <c r="M90" s="170"/>
      <c r="N90" s="170"/>
      <c r="O90" s="170"/>
      <c r="P90" s="170"/>
      <c r="Q90" s="170"/>
      <c r="R90" s="170"/>
      <c r="S90" s="170"/>
    </row>
    <row r="91" spans="1:19" x14ac:dyDescent="0.15">
      <c r="A91" s="145"/>
      <c r="B91" s="170"/>
      <c r="C91" s="170"/>
      <c r="D91" s="170"/>
      <c r="E91" s="170"/>
      <c r="F91" s="170"/>
      <c r="G91" s="170"/>
      <c r="H91" s="139"/>
      <c r="I91" s="170"/>
      <c r="J91" s="170"/>
      <c r="K91" s="170"/>
      <c r="L91" s="170"/>
      <c r="M91" s="170"/>
      <c r="N91" s="170"/>
      <c r="O91" s="170"/>
      <c r="P91" s="170"/>
      <c r="Q91" s="170"/>
      <c r="R91" s="170"/>
      <c r="S91" s="170"/>
    </row>
    <row r="92" spans="1:19" x14ac:dyDescent="0.15">
      <c r="A92" s="145"/>
      <c r="B92" s="170"/>
      <c r="C92" s="170"/>
      <c r="D92" s="170"/>
      <c r="E92" s="170"/>
      <c r="F92" s="170"/>
      <c r="G92" s="170"/>
      <c r="H92" s="139"/>
      <c r="I92" s="170"/>
      <c r="J92" s="170"/>
      <c r="K92" s="170"/>
      <c r="L92" s="170"/>
      <c r="M92" s="170"/>
      <c r="N92" s="170"/>
      <c r="O92" s="170"/>
      <c r="P92" s="170"/>
      <c r="Q92" s="170"/>
      <c r="R92" s="170"/>
      <c r="S92" s="170"/>
    </row>
    <row r="93" spans="1:19" x14ac:dyDescent="0.15">
      <c r="A93" s="145"/>
      <c r="B93" s="170"/>
      <c r="C93" s="170"/>
      <c r="D93" s="170"/>
      <c r="E93" s="170"/>
      <c r="F93" s="170"/>
      <c r="G93" s="170"/>
      <c r="H93" s="139"/>
      <c r="I93" s="170"/>
      <c r="J93" s="170"/>
      <c r="K93" s="170"/>
      <c r="L93" s="170"/>
      <c r="M93" s="170"/>
      <c r="N93" s="170"/>
      <c r="O93" s="170"/>
      <c r="P93" s="170"/>
      <c r="Q93" s="170"/>
      <c r="R93" s="170"/>
      <c r="S93" s="170"/>
    </row>
    <row r="94" spans="1:19" x14ac:dyDescent="0.15">
      <c r="A94" s="145"/>
      <c r="B94" s="170"/>
      <c r="C94" s="170"/>
      <c r="D94" s="170"/>
      <c r="E94" s="170"/>
      <c r="F94" s="170"/>
      <c r="G94" s="170"/>
      <c r="H94" s="139"/>
      <c r="I94" s="170"/>
      <c r="J94" s="170"/>
      <c r="K94" s="170"/>
      <c r="L94" s="170"/>
      <c r="M94" s="170"/>
      <c r="N94" s="170"/>
      <c r="O94" s="170"/>
      <c r="P94" s="170"/>
      <c r="Q94" s="170"/>
      <c r="R94" s="170"/>
      <c r="S94" s="170"/>
    </row>
    <row r="95" spans="1:19" x14ac:dyDescent="0.15">
      <c r="A95" s="145"/>
      <c r="B95" s="170"/>
      <c r="C95" s="170"/>
      <c r="D95" s="170"/>
      <c r="E95" s="170"/>
      <c r="F95" s="170"/>
      <c r="G95" s="170"/>
      <c r="H95" s="139"/>
      <c r="I95" s="170"/>
      <c r="J95" s="170"/>
      <c r="K95" s="170"/>
      <c r="L95" s="170"/>
      <c r="M95" s="170"/>
      <c r="N95" s="170"/>
      <c r="O95" s="170"/>
      <c r="P95" s="170"/>
      <c r="Q95" s="170"/>
      <c r="R95" s="170"/>
      <c r="S95" s="170"/>
    </row>
    <row r="96" spans="1:19" x14ac:dyDescent="0.15">
      <c r="A96" s="145"/>
      <c r="B96" s="170"/>
      <c r="C96" s="170"/>
      <c r="D96" s="170"/>
      <c r="E96" s="170"/>
      <c r="F96" s="170"/>
      <c r="G96" s="170"/>
      <c r="H96" s="139"/>
      <c r="I96" s="170"/>
      <c r="J96" s="170"/>
      <c r="K96" s="170"/>
      <c r="L96" s="170"/>
      <c r="M96" s="170"/>
      <c r="N96" s="170"/>
      <c r="O96" s="170"/>
      <c r="P96" s="170"/>
      <c r="Q96" s="170"/>
      <c r="R96" s="170"/>
      <c r="S96" s="170"/>
    </row>
    <row r="97" spans="1:19" x14ac:dyDescent="0.15">
      <c r="A97" s="145"/>
      <c r="B97" s="170"/>
      <c r="C97" s="170"/>
      <c r="D97" s="170"/>
      <c r="E97" s="170"/>
      <c r="F97" s="170"/>
      <c r="G97" s="170"/>
      <c r="H97" s="139"/>
      <c r="I97" s="170"/>
      <c r="J97" s="170"/>
      <c r="K97" s="170"/>
      <c r="L97" s="170"/>
      <c r="M97" s="170"/>
      <c r="N97" s="170"/>
      <c r="O97" s="170"/>
      <c r="P97" s="170"/>
      <c r="Q97" s="170"/>
      <c r="R97" s="170"/>
      <c r="S97" s="170"/>
    </row>
    <row r="98" spans="1:19" x14ac:dyDescent="0.15">
      <c r="A98" s="145"/>
      <c r="B98" s="170"/>
      <c r="C98" s="170"/>
      <c r="D98" s="170"/>
      <c r="E98" s="170"/>
      <c r="F98" s="170"/>
      <c r="G98" s="170"/>
      <c r="H98" s="139"/>
      <c r="I98" s="170"/>
      <c r="J98" s="170"/>
      <c r="K98" s="170"/>
      <c r="L98" s="170"/>
      <c r="M98" s="170"/>
      <c r="N98" s="170"/>
      <c r="O98" s="170"/>
      <c r="P98" s="170"/>
      <c r="Q98" s="170"/>
      <c r="R98" s="170"/>
      <c r="S98" s="170"/>
    </row>
    <row r="99" spans="1:19" x14ac:dyDescent="0.15">
      <c r="A99" s="145"/>
      <c r="B99" s="170"/>
      <c r="C99" s="170"/>
      <c r="D99" s="170"/>
      <c r="E99" s="170"/>
      <c r="F99" s="170"/>
      <c r="G99" s="170"/>
      <c r="H99" s="139"/>
      <c r="I99" s="170"/>
      <c r="J99" s="170"/>
      <c r="K99" s="170"/>
      <c r="L99" s="170"/>
      <c r="M99" s="170"/>
      <c r="N99" s="170"/>
      <c r="O99" s="170"/>
      <c r="P99" s="170"/>
      <c r="Q99" s="170"/>
      <c r="R99" s="170"/>
      <c r="S99" s="170"/>
    </row>
    <row r="100" spans="1:19" x14ac:dyDescent="0.15">
      <c r="A100" s="145"/>
      <c r="B100" s="170"/>
      <c r="C100" s="170"/>
      <c r="D100" s="170"/>
      <c r="E100" s="170"/>
      <c r="F100" s="170"/>
      <c r="G100" s="170"/>
      <c r="H100" s="139"/>
      <c r="I100" s="170"/>
      <c r="J100" s="170"/>
      <c r="K100" s="170"/>
      <c r="L100" s="170"/>
      <c r="M100" s="170"/>
      <c r="N100" s="170"/>
      <c r="O100" s="170"/>
      <c r="P100" s="170"/>
      <c r="Q100" s="170"/>
      <c r="R100" s="170"/>
      <c r="S100" s="170"/>
    </row>
  </sheetData>
  <phoneticPr fontId="50"/>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EDFF3-CC40-4BDC-B849-C288CD9A9596}">
  <sheetPr>
    <tabColor theme="1"/>
  </sheetPr>
  <dimension ref="A1:V102"/>
  <sheetViews>
    <sheetView zoomScale="85" zoomScaleNormal="85" workbookViewId="0">
      <pane ySplit="2" topLeftCell="A3" activePane="bottomLeft" state="frozenSplit"/>
      <selection activeCell="AY32" sqref="AY32:AZ36"/>
      <selection pane="bottomLeft" activeCell="AY32" sqref="AY32:AZ36"/>
    </sheetView>
  </sheetViews>
  <sheetFormatPr defaultColWidth="8.75" defaultRowHeight="18.75" x14ac:dyDescent="0.15"/>
  <cols>
    <col min="1" max="1" width="15.625" style="133" bestFit="1" customWidth="1"/>
    <col min="2" max="2" width="9.25" style="133" bestFit="1" customWidth="1"/>
    <col min="3" max="6" width="20" style="133" bestFit="1" customWidth="1"/>
    <col min="7" max="7" width="5.25" style="133" bestFit="1" customWidth="1"/>
    <col min="8" max="8" width="11" style="133" bestFit="1" customWidth="1"/>
    <col min="9" max="9" width="7.25" style="133" bestFit="1" customWidth="1"/>
    <col min="10" max="10" width="9.25" style="133" bestFit="1" customWidth="1"/>
    <col min="11" max="11" width="11.375" style="133" bestFit="1" customWidth="1"/>
    <col min="12" max="14" width="9.25" style="133" bestFit="1" customWidth="1"/>
    <col min="15" max="15" width="13.5" style="133" bestFit="1" customWidth="1"/>
    <col min="16" max="16" width="5.25" style="133" bestFit="1" customWidth="1"/>
    <col min="17" max="17" width="17.875" style="133" bestFit="1" customWidth="1"/>
    <col min="18" max="18" width="5.25" style="133" bestFit="1" customWidth="1"/>
    <col min="19" max="19" width="15.5" style="133" bestFit="1" customWidth="1"/>
    <col min="20" max="20" width="13.5" style="133" bestFit="1" customWidth="1"/>
    <col min="21" max="21" width="9.25" style="133" bestFit="1" customWidth="1"/>
    <col min="22" max="22" width="12.125" style="133" bestFit="1" customWidth="1"/>
    <col min="23" max="23" width="8.75" style="133" customWidth="1"/>
    <col min="24" max="16384" width="8.75" style="133"/>
  </cols>
  <sheetData>
    <row r="1" spans="1:22" x14ac:dyDescent="0.15">
      <c r="A1" s="144"/>
      <c r="B1" s="141" t="s">
        <v>921</v>
      </c>
      <c r="C1" s="142"/>
      <c r="D1" s="142"/>
      <c r="E1" s="142"/>
      <c r="F1" s="136"/>
      <c r="G1" s="144" t="s">
        <v>922</v>
      </c>
      <c r="H1" s="144" t="s">
        <v>923</v>
      </c>
      <c r="I1" s="143" t="s">
        <v>924</v>
      </c>
      <c r="J1" s="136"/>
      <c r="K1" s="141" t="s">
        <v>925</v>
      </c>
      <c r="L1" s="142"/>
      <c r="M1" s="142"/>
      <c r="N1" s="142"/>
      <c r="O1" s="142"/>
      <c r="P1" s="142"/>
      <c r="Q1" s="142"/>
      <c r="R1" s="136"/>
      <c r="S1" s="144" t="s">
        <v>926</v>
      </c>
      <c r="T1" s="141" t="s">
        <v>927</v>
      </c>
      <c r="U1" s="142"/>
      <c r="V1" s="144" t="s">
        <v>928</v>
      </c>
    </row>
    <row r="2" spans="1:22" x14ac:dyDescent="0.15">
      <c r="A2" s="146"/>
      <c r="B2" s="145" t="s">
        <v>929</v>
      </c>
      <c r="C2" s="145" t="s">
        <v>930</v>
      </c>
      <c r="D2" s="145" t="s">
        <v>931</v>
      </c>
      <c r="E2" s="145" t="s">
        <v>932</v>
      </c>
      <c r="F2" s="145" t="s">
        <v>933</v>
      </c>
      <c r="G2" s="146"/>
      <c r="H2" s="146"/>
      <c r="I2" s="146"/>
      <c r="J2" s="145" t="s">
        <v>934</v>
      </c>
      <c r="K2" s="145" t="s">
        <v>935</v>
      </c>
      <c r="L2" s="145" t="s">
        <v>936</v>
      </c>
      <c r="M2" s="145" t="s">
        <v>937</v>
      </c>
      <c r="N2" s="145" t="s">
        <v>938</v>
      </c>
      <c r="O2" s="169" t="s">
        <v>1080</v>
      </c>
      <c r="P2" s="169" t="s">
        <v>1081</v>
      </c>
      <c r="Q2" s="169" t="s">
        <v>1082</v>
      </c>
      <c r="R2" s="145" t="s">
        <v>939</v>
      </c>
      <c r="S2" s="146"/>
      <c r="T2" s="145" t="s">
        <v>940</v>
      </c>
      <c r="U2" s="141" t="s">
        <v>941</v>
      </c>
      <c r="V2" s="146"/>
    </row>
    <row r="3" spans="1:22" x14ac:dyDescent="0.15">
      <c r="A3" s="169" t="s">
        <v>973</v>
      </c>
      <c r="B3" s="134"/>
      <c r="C3" s="134"/>
      <c r="D3" s="134"/>
      <c r="E3" s="134"/>
      <c r="F3" s="134"/>
      <c r="G3" s="134"/>
      <c r="H3" s="135"/>
      <c r="I3" s="134"/>
      <c r="J3" s="134"/>
      <c r="K3" s="134"/>
      <c r="L3" s="134"/>
      <c r="M3" s="134"/>
      <c r="N3" s="134"/>
      <c r="O3" s="134"/>
      <c r="P3" s="134"/>
      <c r="Q3" s="134"/>
      <c r="R3" s="134"/>
      <c r="S3" s="134"/>
      <c r="T3" s="134"/>
      <c r="U3" s="134"/>
      <c r="V3" s="135"/>
    </row>
    <row r="4" spans="1:22" x14ac:dyDescent="0.15">
      <c r="A4" s="169" t="s">
        <v>974</v>
      </c>
      <c r="B4" s="134"/>
      <c r="C4" s="134"/>
      <c r="D4" s="134"/>
      <c r="E4" s="134"/>
      <c r="F4" s="134"/>
      <c r="G4" s="134"/>
      <c r="H4" s="135"/>
      <c r="I4" s="134"/>
      <c r="J4" s="134"/>
      <c r="K4" s="134"/>
      <c r="L4" s="134"/>
      <c r="M4" s="134"/>
      <c r="N4" s="134"/>
      <c r="O4" s="134"/>
      <c r="P4" s="134"/>
      <c r="Q4" s="134"/>
      <c r="R4" s="134"/>
      <c r="S4" s="134"/>
      <c r="T4" s="134"/>
      <c r="U4" s="134"/>
      <c r="V4" s="135"/>
    </row>
    <row r="5" spans="1:22" x14ac:dyDescent="0.15">
      <c r="A5" s="169" t="s">
        <v>975</v>
      </c>
      <c r="B5" s="134"/>
      <c r="C5" s="134"/>
      <c r="D5" s="134"/>
      <c r="E5" s="134"/>
      <c r="F5" s="134"/>
      <c r="G5" s="134"/>
      <c r="H5" s="135"/>
      <c r="I5" s="134"/>
      <c r="J5" s="134"/>
      <c r="K5" s="134"/>
      <c r="L5" s="134"/>
      <c r="M5" s="134"/>
      <c r="N5" s="134"/>
      <c r="O5" s="134"/>
      <c r="P5" s="134"/>
      <c r="Q5" s="134"/>
      <c r="R5" s="134"/>
      <c r="S5" s="134"/>
      <c r="T5" s="134"/>
      <c r="U5" s="134"/>
      <c r="V5" s="135"/>
    </row>
    <row r="6" spans="1:22" x14ac:dyDescent="0.15">
      <c r="A6" s="169" t="s">
        <v>976</v>
      </c>
      <c r="B6" s="134"/>
      <c r="C6" s="134"/>
      <c r="D6" s="134"/>
      <c r="E6" s="134"/>
      <c r="F6" s="134"/>
      <c r="G6" s="134"/>
      <c r="H6" s="135"/>
      <c r="I6" s="134"/>
      <c r="J6" s="134"/>
      <c r="K6" s="134"/>
      <c r="L6" s="134"/>
      <c r="M6" s="134"/>
      <c r="N6" s="134"/>
      <c r="O6" s="134"/>
      <c r="P6" s="134"/>
      <c r="Q6" s="134"/>
      <c r="R6" s="134"/>
      <c r="S6" s="134"/>
      <c r="T6" s="134"/>
      <c r="U6" s="134"/>
      <c r="V6" s="135"/>
    </row>
    <row r="7" spans="1:22" x14ac:dyDescent="0.15">
      <c r="A7" s="169" t="s">
        <v>977</v>
      </c>
      <c r="B7" s="134"/>
      <c r="C7" s="134"/>
      <c r="D7" s="134"/>
      <c r="E7" s="134"/>
      <c r="F7" s="134"/>
      <c r="G7" s="134"/>
      <c r="H7" s="135"/>
      <c r="I7" s="134"/>
      <c r="J7" s="134"/>
      <c r="K7" s="134"/>
      <c r="L7" s="134"/>
      <c r="M7" s="134"/>
      <c r="N7" s="134"/>
      <c r="O7" s="134"/>
      <c r="P7" s="134"/>
      <c r="Q7" s="134"/>
      <c r="R7" s="134"/>
      <c r="S7" s="134"/>
      <c r="T7" s="134"/>
      <c r="U7" s="134"/>
      <c r="V7" s="135"/>
    </row>
    <row r="8" spans="1:22" x14ac:dyDescent="0.15">
      <c r="A8" s="169" t="s">
        <v>978</v>
      </c>
      <c r="B8" s="134"/>
      <c r="C8" s="134"/>
      <c r="D8" s="134"/>
      <c r="E8" s="134"/>
      <c r="F8" s="134"/>
      <c r="G8" s="134"/>
      <c r="H8" s="135"/>
      <c r="I8" s="134"/>
      <c r="J8" s="134"/>
      <c r="K8" s="134"/>
      <c r="L8" s="134"/>
      <c r="M8" s="134"/>
      <c r="N8" s="134"/>
      <c r="O8" s="134"/>
      <c r="P8" s="134"/>
      <c r="Q8" s="134"/>
      <c r="R8" s="134"/>
      <c r="S8" s="134"/>
      <c r="T8" s="134"/>
      <c r="U8" s="134"/>
      <c r="V8" s="135"/>
    </row>
    <row r="9" spans="1:22" x14ac:dyDescent="0.15">
      <c r="A9" s="169" t="s">
        <v>979</v>
      </c>
      <c r="B9" s="134"/>
      <c r="C9" s="134"/>
      <c r="D9" s="134"/>
      <c r="E9" s="134"/>
      <c r="F9" s="134"/>
      <c r="G9" s="134"/>
      <c r="H9" s="134"/>
      <c r="I9" s="134"/>
      <c r="J9" s="134"/>
      <c r="K9" s="134"/>
      <c r="L9" s="134"/>
      <c r="M9" s="134"/>
      <c r="N9" s="134"/>
      <c r="O9" s="134"/>
      <c r="P9" s="134"/>
      <c r="Q9" s="134"/>
      <c r="R9" s="134"/>
      <c r="S9" s="134"/>
      <c r="T9" s="134"/>
      <c r="U9" s="134"/>
      <c r="V9" s="135"/>
    </row>
    <row r="10" spans="1:22" x14ac:dyDescent="0.15">
      <c r="A10" s="169" t="s">
        <v>980</v>
      </c>
      <c r="B10" s="134"/>
      <c r="C10" s="134"/>
      <c r="D10" s="134"/>
      <c r="E10" s="134"/>
      <c r="F10" s="134"/>
      <c r="G10" s="134"/>
      <c r="H10" s="134"/>
      <c r="I10" s="134"/>
      <c r="J10" s="134"/>
      <c r="K10" s="134"/>
      <c r="L10" s="134"/>
      <c r="M10" s="134"/>
      <c r="N10" s="134"/>
      <c r="O10" s="134"/>
      <c r="P10" s="134"/>
      <c r="Q10" s="134"/>
      <c r="R10" s="134"/>
      <c r="S10" s="134"/>
      <c r="T10" s="134"/>
      <c r="U10" s="134"/>
      <c r="V10" s="134"/>
    </row>
    <row r="11" spans="1:22" x14ac:dyDescent="0.15">
      <c r="A11" s="169" t="s">
        <v>981</v>
      </c>
      <c r="B11" s="134"/>
      <c r="C11" s="134"/>
      <c r="D11" s="134"/>
      <c r="E11" s="134"/>
      <c r="F11" s="134"/>
      <c r="G11" s="134"/>
      <c r="H11" s="134"/>
      <c r="I11" s="134"/>
      <c r="J11" s="134"/>
      <c r="K11" s="134"/>
      <c r="L11" s="134"/>
      <c r="M11" s="134"/>
      <c r="N11" s="134"/>
      <c r="O11" s="134"/>
      <c r="P11" s="134"/>
      <c r="Q11" s="134"/>
      <c r="R11" s="134"/>
      <c r="S11" s="134"/>
      <c r="T11" s="134"/>
      <c r="U11" s="134"/>
      <c r="V11" s="134"/>
    </row>
    <row r="12" spans="1:22" x14ac:dyDescent="0.15">
      <c r="A12" s="169" t="s">
        <v>982</v>
      </c>
      <c r="B12" s="134"/>
      <c r="C12" s="134"/>
      <c r="D12" s="134"/>
      <c r="E12" s="134"/>
      <c r="F12" s="134"/>
      <c r="G12" s="134"/>
      <c r="H12" s="134"/>
      <c r="I12" s="134"/>
      <c r="J12" s="134"/>
      <c r="K12" s="134"/>
      <c r="L12" s="134"/>
      <c r="M12" s="134"/>
      <c r="N12" s="134"/>
      <c r="O12" s="134"/>
      <c r="P12" s="134"/>
      <c r="Q12" s="134"/>
      <c r="R12" s="134"/>
      <c r="S12" s="134"/>
      <c r="T12" s="134"/>
      <c r="U12" s="134"/>
      <c r="V12" s="134"/>
    </row>
    <row r="13" spans="1:22" x14ac:dyDescent="0.15">
      <c r="A13" s="169" t="s">
        <v>983</v>
      </c>
      <c r="B13" s="134"/>
      <c r="C13" s="134"/>
      <c r="D13" s="134"/>
      <c r="E13" s="134"/>
      <c r="F13" s="134"/>
      <c r="G13" s="134"/>
      <c r="H13" s="134"/>
      <c r="I13" s="134"/>
      <c r="J13" s="134"/>
      <c r="K13" s="134"/>
      <c r="L13" s="134"/>
      <c r="M13" s="134"/>
      <c r="N13" s="134"/>
      <c r="O13" s="134"/>
      <c r="P13" s="134"/>
      <c r="Q13" s="134"/>
      <c r="R13" s="134"/>
      <c r="S13" s="134"/>
      <c r="T13" s="134"/>
      <c r="U13" s="134"/>
      <c r="V13" s="134"/>
    </row>
    <row r="14" spans="1:22" x14ac:dyDescent="0.15">
      <c r="A14" s="169" t="s">
        <v>984</v>
      </c>
      <c r="B14" s="134"/>
      <c r="C14" s="134"/>
      <c r="D14" s="134"/>
      <c r="E14" s="134"/>
      <c r="F14" s="134"/>
      <c r="G14" s="134"/>
      <c r="H14" s="134"/>
      <c r="I14" s="134"/>
      <c r="J14" s="134"/>
      <c r="K14" s="134"/>
      <c r="L14" s="134"/>
      <c r="M14" s="134"/>
      <c r="N14" s="134"/>
      <c r="O14" s="134"/>
      <c r="P14" s="134"/>
      <c r="Q14" s="134"/>
      <c r="R14" s="134"/>
      <c r="S14" s="134"/>
      <c r="T14" s="134"/>
      <c r="U14" s="134"/>
      <c r="V14" s="134"/>
    </row>
    <row r="15" spans="1:22" x14ac:dyDescent="0.15">
      <c r="A15" s="169" t="s">
        <v>985</v>
      </c>
      <c r="B15" s="134"/>
      <c r="C15" s="134"/>
      <c r="D15" s="134"/>
      <c r="E15" s="134"/>
      <c r="F15" s="134"/>
      <c r="G15" s="134"/>
      <c r="H15" s="134"/>
      <c r="I15" s="134"/>
      <c r="J15" s="134"/>
      <c r="K15" s="134"/>
      <c r="L15" s="134"/>
      <c r="M15" s="134"/>
      <c r="N15" s="134"/>
      <c r="O15" s="134"/>
      <c r="P15" s="134"/>
      <c r="Q15" s="134"/>
      <c r="R15" s="134"/>
      <c r="S15" s="134"/>
      <c r="T15" s="134"/>
      <c r="U15" s="134"/>
      <c r="V15" s="134"/>
    </row>
    <row r="16" spans="1:22" x14ac:dyDescent="0.15">
      <c r="A16" s="169" t="s">
        <v>986</v>
      </c>
      <c r="B16" s="134"/>
      <c r="C16" s="134"/>
      <c r="D16" s="134"/>
      <c r="E16" s="134"/>
      <c r="F16" s="134"/>
      <c r="G16" s="134"/>
      <c r="H16" s="134"/>
      <c r="I16" s="134"/>
      <c r="J16" s="134"/>
      <c r="K16" s="134"/>
      <c r="L16" s="134"/>
      <c r="M16" s="134"/>
      <c r="N16" s="134"/>
      <c r="O16" s="134"/>
      <c r="P16" s="134"/>
      <c r="Q16" s="134"/>
      <c r="R16" s="134"/>
      <c r="S16" s="134"/>
      <c r="T16" s="134"/>
      <c r="U16" s="134"/>
      <c r="V16" s="134"/>
    </row>
    <row r="17" spans="1:22" x14ac:dyDescent="0.15">
      <c r="A17" s="169" t="s">
        <v>987</v>
      </c>
      <c r="B17" s="134"/>
      <c r="C17" s="134"/>
      <c r="D17" s="134"/>
      <c r="E17" s="134"/>
      <c r="F17" s="134"/>
      <c r="G17" s="134"/>
      <c r="H17" s="134"/>
      <c r="I17" s="134"/>
      <c r="J17" s="134"/>
      <c r="K17" s="134"/>
      <c r="L17" s="134"/>
      <c r="M17" s="134"/>
      <c r="N17" s="134"/>
      <c r="O17" s="134"/>
      <c r="P17" s="134"/>
      <c r="Q17" s="134"/>
      <c r="R17" s="134"/>
      <c r="S17" s="134"/>
      <c r="T17" s="134"/>
      <c r="U17" s="134"/>
      <c r="V17" s="134"/>
    </row>
    <row r="18" spans="1:22" x14ac:dyDescent="0.15">
      <c r="A18" s="169" t="s">
        <v>988</v>
      </c>
      <c r="B18" s="134"/>
      <c r="C18" s="134"/>
      <c r="D18" s="134"/>
      <c r="E18" s="134"/>
      <c r="F18" s="134"/>
      <c r="G18" s="134"/>
      <c r="H18" s="134"/>
      <c r="I18" s="134"/>
      <c r="J18" s="134"/>
      <c r="K18" s="134"/>
      <c r="L18" s="134"/>
      <c r="M18" s="134"/>
      <c r="N18" s="134"/>
      <c r="O18" s="134"/>
      <c r="P18" s="134"/>
      <c r="Q18" s="134"/>
      <c r="R18" s="134"/>
      <c r="S18" s="134"/>
      <c r="T18" s="134"/>
      <c r="U18" s="134"/>
      <c r="V18" s="134"/>
    </row>
    <row r="19" spans="1:22" x14ac:dyDescent="0.15">
      <c r="A19" s="169" t="s">
        <v>989</v>
      </c>
      <c r="B19" s="134"/>
      <c r="C19" s="134"/>
      <c r="D19" s="134"/>
      <c r="E19" s="134"/>
      <c r="F19" s="134"/>
      <c r="G19" s="134"/>
      <c r="H19" s="134"/>
      <c r="I19" s="134"/>
      <c r="J19" s="134"/>
      <c r="K19" s="134"/>
      <c r="L19" s="134"/>
      <c r="M19" s="134"/>
      <c r="N19" s="134"/>
      <c r="O19" s="134"/>
      <c r="P19" s="134"/>
      <c r="Q19" s="134"/>
      <c r="R19" s="134"/>
      <c r="S19" s="134"/>
      <c r="T19" s="134"/>
      <c r="U19" s="134"/>
      <c r="V19" s="134"/>
    </row>
    <row r="20" spans="1:22" customFormat="1" x14ac:dyDescent="0.15">
      <c r="A20" s="169" t="s">
        <v>990</v>
      </c>
      <c r="B20" s="134"/>
      <c r="C20" s="134"/>
      <c r="D20" s="134"/>
      <c r="E20" s="134"/>
      <c r="F20" s="134"/>
      <c r="G20" s="134"/>
      <c r="H20" s="134"/>
      <c r="I20" s="134"/>
      <c r="J20" s="134"/>
      <c r="K20" s="134"/>
      <c r="L20" s="134"/>
      <c r="M20" s="134"/>
      <c r="N20" s="134"/>
      <c r="O20" s="134"/>
      <c r="P20" s="134"/>
      <c r="Q20" s="134"/>
      <c r="R20" s="134"/>
      <c r="S20" s="134"/>
      <c r="T20" s="134"/>
      <c r="U20" s="134"/>
      <c r="V20" s="134"/>
    </row>
    <row r="21" spans="1:22" x14ac:dyDescent="0.15">
      <c r="A21" s="169" t="s">
        <v>991</v>
      </c>
      <c r="B21" s="134"/>
      <c r="C21" s="134"/>
      <c r="D21" s="134"/>
      <c r="E21" s="134"/>
      <c r="F21" s="134"/>
      <c r="G21" s="134"/>
      <c r="H21" s="134"/>
      <c r="I21" s="134"/>
      <c r="J21" s="134"/>
      <c r="K21" s="134"/>
      <c r="L21" s="134"/>
      <c r="M21" s="134"/>
      <c r="N21" s="134"/>
      <c r="O21" s="134"/>
      <c r="P21" s="134"/>
      <c r="Q21" s="134"/>
      <c r="R21" s="134"/>
      <c r="S21" s="134"/>
      <c r="T21" s="134"/>
      <c r="U21" s="134"/>
      <c r="V21" s="134"/>
    </row>
    <row r="22" spans="1:22" x14ac:dyDescent="0.15">
      <c r="A22" s="169" t="s">
        <v>992</v>
      </c>
      <c r="B22" s="134"/>
      <c r="C22" s="134"/>
      <c r="D22" s="134"/>
      <c r="E22" s="134"/>
      <c r="F22" s="134"/>
      <c r="G22" s="134"/>
      <c r="H22" s="134"/>
      <c r="I22" s="134"/>
      <c r="J22" s="134"/>
      <c r="K22" s="134"/>
      <c r="L22" s="134"/>
      <c r="M22" s="134"/>
      <c r="N22" s="134"/>
      <c r="O22" s="134"/>
      <c r="P22" s="134"/>
      <c r="Q22" s="134"/>
      <c r="R22" s="134"/>
      <c r="S22" s="134"/>
      <c r="T22" s="134"/>
      <c r="U22" s="134"/>
      <c r="V22" s="134"/>
    </row>
    <row r="23" spans="1:22" x14ac:dyDescent="0.15">
      <c r="A23" s="169" t="s">
        <v>993</v>
      </c>
      <c r="B23" s="134"/>
      <c r="C23" s="134"/>
      <c r="D23" s="134"/>
      <c r="E23" s="134"/>
      <c r="F23" s="134"/>
      <c r="G23" s="134"/>
      <c r="H23" s="134"/>
      <c r="I23" s="134"/>
      <c r="J23" s="134"/>
      <c r="K23" s="134"/>
      <c r="L23" s="134"/>
      <c r="M23" s="134"/>
      <c r="N23" s="134"/>
      <c r="O23" s="134"/>
      <c r="P23" s="134"/>
      <c r="Q23" s="134"/>
      <c r="R23" s="134"/>
      <c r="S23" s="134"/>
      <c r="T23" s="134"/>
      <c r="U23" s="134"/>
      <c r="V23" s="134"/>
    </row>
    <row r="24" spans="1:22" x14ac:dyDescent="0.15">
      <c r="A24" s="169" t="s">
        <v>994</v>
      </c>
      <c r="B24" s="134"/>
      <c r="C24" s="134"/>
      <c r="D24" s="134"/>
      <c r="E24" s="134"/>
      <c r="F24" s="134"/>
      <c r="G24" s="134"/>
      <c r="H24" s="134"/>
      <c r="I24" s="134"/>
      <c r="J24" s="134"/>
      <c r="K24" s="134"/>
      <c r="L24" s="134"/>
      <c r="M24" s="134"/>
      <c r="N24" s="134"/>
      <c r="O24" s="134"/>
      <c r="P24" s="134"/>
      <c r="Q24" s="134"/>
      <c r="R24" s="134"/>
      <c r="S24" s="134"/>
      <c r="T24" s="134"/>
      <c r="U24" s="134"/>
      <c r="V24" s="134"/>
    </row>
    <row r="25" spans="1:22" x14ac:dyDescent="0.15">
      <c r="A25" s="169" t="s">
        <v>995</v>
      </c>
      <c r="B25" s="134"/>
      <c r="C25" s="134"/>
      <c r="D25" s="134"/>
      <c r="E25" s="134"/>
      <c r="F25" s="134"/>
      <c r="G25" s="134"/>
      <c r="H25" s="134"/>
      <c r="I25" s="134"/>
      <c r="J25" s="134"/>
      <c r="K25" s="134"/>
      <c r="L25" s="134"/>
      <c r="M25" s="134"/>
      <c r="N25" s="134"/>
      <c r="O25" s="134"/>
      <c r="P25" s="134"/>
      <c r="Q25" s="134"/>
      <c r="R25" s="134"/>
      <c r="S25" s="134"/>
      <c r="T25" s="134"/>
      <c r="U25" s="134"/>
      <c r="V25" s="134"/>
    </row>
    <row r="26" spans="1:22" x14ac:dyDescent="0.15">
      <c r="A26" s="169" t="s">
        <v>996</v>
      </c>
      <c r="B26" s="134"/>
      <c r="C26" s="134"/>
      <c r="D26" s="134"/>
      <c r="E26" s="134"/>
      <c r="F26" s="134"/>
      <c r="G26" s="134"/>
      <c r="H26" s="134"/>
      <c r="I26" s="134"/>
      <c r="J26" s="134"/>
      <c r="K26" s="134"/>
      <c r="L26" s="134"/>
      <c r="M26" s="134"/>
      <c r="N26" s="134"/>
      <c r="O26" s="134"/>
      <c r="P26" s="134"/>
      <c r="Q26" s="134"/>
      <c r="R26" s="134"/>
      <c r="S26" s="134"/>
      <c r="T26" s="134"/>
      <c r="U26" s="134"/>
      <c r="V26" s="134"/>
    </row>
    <row r="27" spans="1:22" x14ac:dyDescent="0.15">
      <c r="A27" s="169" t="s">
        <v>997</v>
      </c>
      <c r="B27" s="134"/>
      <c r="C27" s="134"/>
      <c r="D27" s="134"/>
      <c r="E27" s="134"/>
      <c r="F27" s="134"/>
      <c r="G27" s="134"/>
      <c r="H27" s="134"/>
      <c r="I27" s="134"/>
      <c r="J27" s="134"/>
      <c r="K27" s="134"/>
      <c r="L27" s="134"/>
      <c r="M27" s="134"/>
      <c r="N27" s="134"/>
      <c r="O27" s="134"/>
      <c r="P27" s="134"/>
      <c r="Q27" s="134"/>
      <c r="R27" s="134"/>
      <c r="S27" s="134"/>
      <c r="T27" s="134"/>
      <c r="U27" s="134"/>
      <c r="V27" s="134"/>
    </row>
    <row r="28" spans="1:22" x14ac:dyDescent="0.15">
      <c r="A28" s="169" t="s">
        <v>998</v>
      </c>
      <c r="B28" s="134"/>
      <c r="C28" s="134"/>
      <c r="D28" s="134"/>
      <c r="E28" s="134"/>
      <c r="F28" s="134"/>
      <c r="G28" s="134"/>
      <c r="H28" s="134"/>
      <c r="I28" s="134"/>
      <c r="J28" s="134"/>
      <c r="K28" s="134"/>
      <c r="L28" s="134"/>
      <c r="M28" s="134"/>
      <c r="N28" s="134"/>
      <c r="O28" s="134"/>
      <c r="P28" s="134"/>
      <c r="Q28" s="134"/>
      <c r="R28" s="134"/>
      <c r="S28" s="134"/>
      <c r="T28" s="134"/>
      <c r="U28" s="134"/>
      <c r="V28" s="134"/>
    </row>
    <row r="29" spans="1:22" x14ac:dyDescent="0.15">
      <c r="A29" s="169" t="s">
        <v>999</v>
      </c>
      <c r="B29" s="134"/>
      <c r="C29" s="134"/>
      <c r="D29" s="134"/>
      <c r="E29" s="134"/>
      <c r="F29" s="134"/>
      <c r="G29" s="134"/>
      <c r="H29" s="134"/>
      <c r="I29" s="134"/>
      <c r="J29" s="134"/>
      <c r="K29" s="134"/>
      <c r="L29" s="134"/>
      <c r="M29" s="134"/>
      <c r="N29" s="134"/>
      <c r="O29" s="134"/>
      <c r="P29" s="134"/>
      <c r="Q29" s="134"/>
      <c r="R29" s="134"/>
      <c r="S29" s="134"/>
      <c r="T29" s="134"/>
      <c r="U29" s="134"/>
      <c r="V29" s="134"/>
    </row>
    <row r="30" spans="1:22" x14ac:dyDescent="0.15">
      <c r="A30" s="169" t="s">
        <v>1000</v>
      </c>
      <c r="B30" s="134"/>
      <c r="C30" s="134"/>
      <c r="D30" s="134"/>
      <c r="E30" s="134"/>
      <c r="F30" s="134"/>
      <c r="G30" s="134"/>
      <c r="H30" s="134"/>
      <c r="I30" s="134"/>
      <c r="J30" s="134"/>
      <c r="K30" s="134"/>
      <c r="L30" s="134"/>
      <c r="M30" s="134"/>
      <c r="N30" s="134"/>
      <c r="O30" s="134"/>
      <c r="P30" s="134"/>
      <c r="Q30" s="134"/>
      <c r="R30" s="134"/>
      <c r="S30" s="134"/>
      <c r="T30" s="134"/>
      <c r="U30" s="134"/>
      <c r="V30" s="134"/>
    </row>
    <row r="31" spans="1:22" x14ac:dyDescent="0.15">
      <c r="A31" s="169" t="s">
        <v>1001</v>
      </c>
      <c r="B31" s="134"/>
      <c r="C31" s="134"/>
      <c r="D31" s="134"/>
      <c r="E31" s="134"/>
      <c r="F31" s="134"/>
      <c r="G31" s="134"/>
      <c r="H31" s="134"/>
      <c r="I31" s="134"/>
      <c r="J31" s="134"/>
      <c r="K31" s="134"/>
      <c r="L31" s="134"/>
      <c r="M31" s="134"/>
      <c r="N31" s="134"/>
      <c r="O31" s="134"/>
      <c r="P31" s="134"/>
      <c r="Q31" s="134"/>
      <c r="R31" s="134"/>
      <c r="S31" s="134"/>
      <c r="T31" s="134"/>
      <c r="U31" s="134"/>
      <c r="V31" s="134"/>
    </row>
    <row r="32" spans="1:22" x14ac:dyDescent="0.15">
      <c r="A32" s="169" t="s">
        <v>1002</v>
      </c>
      <c r="B32" s="134"/>
      <c r="C32" s="134"/>
      <c r="D32" s="134"/>
      <c r="E32" s="134"/>
      <c r="F32" s="134"/>
      <c r="G32" s="134"/>
      <c r="H32" s="134"/>
      <c r="I32" s="134"/>
      <c r="J32" s="134"/>
      <c r="K32" s="134"/>
      <c r="L32" s="134"/>
      <c r="M32" s="134"/>
      <c r="N32" s="134"/>
      <c r="O32" s="134"/>
      <c r="P32" s="134"/>
      <c r="Q32" s="134"/>
      <c r="R32" s="134"/>
      <c r="S32" s="134"/>
      <c r="T32" s="134"/>
      <c r="U32" s="134"/>
      <c r="V32" s="134"/>
    </row>
    <row r="33" spans="1:22" x14ac:dyDescent="0.15">
      <c r="A33" s="169" t="s">
        <v>1003</v>
      </c>
      <c r="B33" s="134"/>
      <c r="C33" s="134"/>
      <c r="D33" s="134"/>
      <c r="E33" s="134"/>
      <c r="F33" s="134"/>
      <c r="G33" s="134"/>
      <c r="H33" s="134"/>
      <c r="I33" s="134"/>
      <c r="J33" s="134"/>
      <c r="K33" s="134"/>
      <c r="L33" s="134"/>
      <c r="M33" s="134"/>
      <c r="N33" s="134"/>
      <c r="O33" s="134"/>
      <c r="P33" s="134"/>
      <c r="Q33" s="134"/>
      <c r="R33" s="134"/>
      <c r="S33" s="134"/>
      <c r="T33" s="134"/>
      <c r="U33" s="134"/>
      <c r="V33" s="134"/>
    </row>
    <row r="34" spans="1:22" x14ac:dyDescent="0.15">
      <c r="A34" s="169" t="s">
        <v>1004</v>
      </c>
      <c r="B34" s="134"/>
      <c r="C34" s="134"/>
      <c r="D34" s="134"/>
      <c r="E34" s="134"/>
      <c r="F34" s="134"/>
      <c r="G34" s="134"/>
      <c r="H34" s="134"/>
      <c r="I34" s="134"/>
      <c r="J34" s="134"/>
      <c r="K34" s="134"/>
      <c r="L34" s="134"/>
      <c r="M34" s="134"/>
      <c r="N34" s="134"/>
      <c r="O34" s="134"/>
      <c r="P34" s="134"/>
      <c r="Q34" s="134"/>
      <c r="R34" s="134"/>
      <c r="S34" s="134"/>
      <c r="T34" s="134"/>
      <c r="U34" s="134"/>
      <c r="V34" s="134"/>
    </row>
    <row r="35" spans="1:22" x14ac:dyDescent="0.15">
      <c r="A35" s="169" t="s">
        <v>1005</v>
      </c>
      <c r="B35" s="134"/>
      <c r="C35" s="134"/>
      <c r="D35" s="134"/>
      <c r="E35" s="134"/>
      <c r="F35" s="134"/>
      <c r="G35" s="134"/>
      <c r="H35" s="134"/>
      <c r="I35" s="134"/>
      <c r="J35" s="134"/>
      <c r="K35" s="134"/>
      <c r="L35" s="134"/>
      <c r="M35" s="134"/>
      <c r="N35" s="134"/>
      <c r="O35" s="134"/>
      <c r="P35" s="134"/>
      <c r="Q35" s="134"/>
      <c r="R35" s="134"/>
      <c r="S35" s="134"/>
      <c r="T35" s="134"/>
      <c r="U35" s="134"/>
      <c r="V35" s="134"/>
    </row>
    <row r="36" spans="1:22" x14ac:dyDescent="0.15">
      <c r="A36" s="169" t="s">
        <v>1006</v>
      </c>
      <c r="B36" s="134"/>
      <c r="C36" s="134"/>
      <c r="D36" s="134"/>
      <c r="E36" s="134"/>
      <c r="F36" s="134"/>
      <c r="G36" s="134"/>
      <c r="H36" s="134"/>
      <c r="I36" s="134"/>
      <c r="J36" s="134"/>
      <c r="K36" s="134"/>
      <c r="L36" s="134"/>
      <c r="M36" s="134"/>
      <c r="N36" s="134"/>
      <c r="O36" s="134"/>
      <c r="P36" s="134"/>
      <c r="Q36" s="134"/>
      <c r="R36" s="134"/>
      <c r="S36" s="134"/>
      <c r="T36" s="134"/>
      <c r="U36" s="134"/>
      <c r="V36" s="134"/>
    </row>
    <row r="37" spans="1:22" x14ac:dyDescent="0.15">
      <c r="A37" s="169" t="s">
        <v>1007</v>
      </c>
      <c r="B37" s="134"/>
      <c r="C37" s="134"/>
      <c r="D37" s="134"/>
      <c r="E37" s="134"/>
      <c r="F37" s="134"/>
      <c r="G37" s="134"/>
      <c r="H37" s="134"/>
      <c r="I37" s="134"/>
      <c r="J37" s="134"/>
      <c r="K37" s="134"/>
      <c r="L37" s="134"/>
      <c r="M37" s="134"/>
      <c r="N37" s="134"/>
      <c r="O37" s="134"/>
      <c r="P37" s="134"/>
      <c r="Q37" s="134"/>
      <c r="R37" s="134"/>
      <c r="S37" s="134"/>
      <c r="T37" s="134"/>
      <c r="U37" s="134"/>
      <c r="V37" s="134"/>
    </row>
    <row r="38" spans="1:22" x14ac:dyDescent="0.15">
      <c r="A38" s="169" t="s">
        <v>1008</v>
      </c>
      <c r="B38" s="134"/>
      <c r="C38" s="134"/>
      <c r="D38" s="134"/>
      <c r="E38" s="134"/>
      <c r="F38" s="134"/>
      <c r="G38" s="134"/>
      <c r="H38" s="134"/>
      <c r="I38" s="134"/>
      <c r="J38" s="134"/>
      <c r="K38" s="134"/>
      <c r="L38" s="134"/>
      <c r="M38" s="134"/>
      <c r="N38" s="134"/>
      <c r="O38" s="134"/>
      <c r="P38" s="134"/>
      <c r="Q38" s="134"/>
      <c r="R38" s="134"/>
      <c r="S38" s="134"/>
      <c r="T38" s="134"/>
      <c r="U38" s="134"/>
      <c r="V38" s="134"/>
    </row>
    <row r="39" spans="1:22" x14ac:dyDescent="0.15">
      <c r="A39" s="169" t="s">
        <v>1009</v>
      </c>
      <c r="B39" s="134"/>
      <c r="C39" s="134"/>
      <c r="D39" s="134"/>
      <c r="E39" s="134"/>
      <c r="F39" s="134"/>
      <c r="G39" s="134"/>
      <c r="H39" s="134"/>
      <c r="I39" s="134"/>
      <c r="J39" s="134"/>
      <c r="K39" s="134"/>
      <c r="L39" s="134"/>
      <c r="M39" s="134"/>
      <c r="N39" s="134"/>
      <c r="O39" s="134"/>
      <c r="P39" s="134"/>
      <c r="Q39" s="134"/>
      <c r="R39" s="134"/>
      <c r="S39" s="134"/>
      <c r="T39" s="134"/>
      <c r="U39" s="134"/>
      <c r="V39" s="134"/>
    </row>
    <row r="40" spans="1:22" x14ac:dyDescent="0.15">
      <c r="A40" s="169" t="s">
        <v>1010</v>
      </c>
      <c r="B40" s="134"/>
      <c r="C40" s="134"/>
      <c r="D40" s="134"/>
      <c r="E40" s="134"/>
      <c r="F40" s="134"/>
      <c r="G40" s="134"/>
      <c r="H40" s="134"/>
      <c r="I40" s="134"/>
      <c r="J40" s="134"/>
      <c r="K40" s="134"/>
      <c r="L40" s="134"/>
      <c r="M40" s="134"/>
      <c r="N40" s="134"/>
      <c r="O40" s="134"/>
      <c r="P40" s="134"/>
      <c r="Q40" s="134"/>
      <c r="R40" s="134"/>
      <c r="S40" s="134"/>
      <c r="T40" s="134"/>
      <c r="U40" s="134"/>
      <c r="V40" s="134"/>
    </row>
    <row r="41" spans="1:22" x14ac:dyDescent="0.15">
      <c r="A41" s="169" t="s">
        <v>1011</v>
      </c>
      <c r="B41" s="134"/>
      <c r="C41" s="134"/>
      <c r="D41" s="134"/>
      <c r="E41" s="134"/>
      <c r="F41" s="134"/>
      <c r="G41" s="134"/>
      <c r="H41" s="134"/>
      <c r="I41" s="134"/>
      <c r="J41" s="134"/>
      <c r="K41" s="134"/>
      <c r="L41" s="134"/>
      <c r="M41" s="134"/>
      <c r="N41" s="134"/>
      <c r="O41" s="134"/>
      <c r="P41" s="134"/>
      <c r="Q41" s="134"/>
      <c r="R41" s="134"/>
      <c r="S41" s="134"/>
      <c r="T41" s="134"/>
      <c r="U41" s="134"/>
      <c r="V41" s="134"/>
    </row>
    <row r="42" spans="1:22" x14ac:dyDescent="0.15">
      <c r="A42" s="169" t="s">
        <v>1012</v>
      </c>
      <c r="B42" s="134"/>
      <c r="C42" s="134"/>
      <c r="D42" s="134"/>
      <c r="E42" s="134"/>
      <c r="F42" s="134"/>
      <c r="G42" s="134"/>
      <c r="H42" s="134"/>
      <c r="I42" s="134"/>
      <c r="J42" s="134"/>
      <c r="K42" s="134"/>
      <c r="L42" s="134"/>
      <c r="M42" s="134"/>
      <c r="N42" s="134"/>
      <c r="O42" s="134"/>
      <c r="P42" s="134"/>
      <c r="Q42" s="134"/>
      <c r="R42" s="134"/>
      <c r="S42" s="134"/>
      <c r="T42" s="134"/>
      <c r="U42" s="134"/>
      <c r="V42" s="134"/>
    </row>
    <row r="43" spans="1:22" x14ac:dyDescent="0.15">
      <c r="A43" s="169" t="s">
        <v>1013</v>
      </c>
      <c r="B43" s="134"/>
      <c r="C43" s="134"/>
      <c r="D43" s="134"/>
      <c r="E43" s="134"/>
      <c r="F43" s="134"/>
      <c r="G43" s="134"/>
      <c r="H43" s="134"/>
      <c r="I43" s="134"/>
      <c r="J43" s="134"/>
      <c r="K43" s="134"/>
      <c r="L43" s="134"/>
      <c r="M43" s="134"/>
      <c r="N43" s="134"/>
      <c r="O43" s="134"/>
      <c r="P43" s="134"/>
      <c r="Q43" s="134"/>
      <c r="R43" s="134"/>
      <c r="S43" s="134"/>
      <c r="T43" s="134"/>
      <c r="U43" s="134"/>
      <c r="V43" s="134"/>
    </row>
    <row r="44" spans="1:22" x14ac:dyDescent="0.15">
      <c r="A44" s="169" t="s">
        <v>1014</v>
      </c>
      <c r="B44" s="134"/>
      <c r="C44" s="134"/>
      <c r="D44" s="134"/>
      <c r="E44" s="134"/>
      <c r="F44" s="134"/>
      <c r="G44" s="134"/>
      <c r="H44" s="134"/>
      <c r="I44" s="134"/>
      <c r="J44" s="134"/>
      <c r="K44" s="134"/>
      <c r="L44" s="134"/>
      <c r="M44" s="134"/>
      <c r="N44" s="134"/>
      <c r="O44" s="134"/>
      <c r="P44" s="134"/>
      <c r="Q44" s="134"/>
      <c r="R44" s="134"/>
      <c r="S44" s="134"/>
      <c r="T44" s="134"/>
      <c r="U44" s="134"/>
      <c r="V44" s="134"/>
    </row>
    <row r="45" spans="1:22" x14ac:dyDescent="0.15">
      <c r="A45" s="169" t="s">
        <v>1015</v>
      </c>
      <c r="B45" s="134"/>
      <c r="C45" s="134"/>
      <c r="D45" s="134"/>
      <c r="E45" s="134"/>
      <c r="F45" s="134"/>
      <c r="G45" s="134"/>
      <c r="H45" s="134"/>
      <c r="I45" s="134"/>
      <c r="J45" s="134"/>
      <c r="K45" s="134"/>
      <c r="L45" s="134"/>
      <c r="M45" s="134"/>
      <c r="N45" s="134"/>
      <c r="O45" s="134"/>
      <c r="P45" s="134"/>
      <c r="Q45" s="134"/>
      <c r="R45" s="134"/>
      <c r="S45" s="134"/>
      <c r="T45" s="134"/>
      <c r="U45" s="134"/>
      <c r="V45" s="134"/>
    </row>
    <row r="46" spans="1:22" x14ac:dyDescent="0.15">
      <c r="A46" s="169" t="s">
        <v>1016</v>
      </c>
      <c r="B46" s="134"/>
      <c r="C46" s="134"/>
      <c r="D46" s="134"/>
      <c r="E46" s="134"/>
      <c r="F46" s="134"/>
      <c r="G46" s="134"/>
      <c r="H46" s="134"/>
      <c r="I46" s="134"/>
      <c r="J46" s="134"/>
      <c r="K46" s="134"/>
      <c r="L46" s="134"/>
      <c r="M46" s="134"/>
      <c r="N46" s="134"/>
      <c r="O46" s="134"/>
      <c r="P46" s="134"/>
      <c r="Q46" s="134"/>
      <c r="R46" s="134"/>
      <c r="S46" s="134"/>
      <c r="T46" s="134"/>
      <c r="U46" s="134"/>
      <c r="V46" s="134"/>
    </row>
    <row r="47" spans="1:22" x14ac:dyDescent="0.15">
      <c r="A47" s="169" t="s">
        <v>1017</v>
      </c>
      <c r="B47" s="134"/>
      <c r="C47" s="134"/>
      <c r="D47" s="134"/>
      <c r="E47" s="134"/>
      <c r="F47" s="134"/>
      <c r="G47" s="134"/>
      <c r="H47" s="134"/>
      <c r="I47" s="134"/>
      <c r="J47" s="134"/>
      <c r="K47" s="134"/>
      <c r="L47" s="134"/>
      <c r="M47" s="134"/>
      <c r="N47" s="134"/>
      <c r="O47" s="134"/>
      <c r="P47" s="134"/>
      <c r="Q47" s="134"/>
      <c r="R47" s="134"/>
      <c r="S47" s="134"/>
      <c r="T47" s="134"/>
      <c r="U47" s="134"/>
      <c r="V47" s="134"/>
    </row>
    <row r="48" spans="1:22" x14ac:dyDescent="0.15">
      <c r="A48" s="169" t="s">
        <v>1018</v>
      </c>
      <c r="B48" s="134"/>
      <c r="C48" s="134"/>
      <c r="D48" s="134"/>
      <c r="E48" s="134"/>
      <c r="F48" s="134"/>
      <c r="G48" s="134"/>
      <c r="H48" s="134"/>
      <c r="I48" s="134"/>
      <c r="J48" s="134"/>
      <c r="K48" s="134"/>
      <c r="L48" s="134"/>
      <c r="M48" s="134"/>
      <c r="N48" s="134"/>
      <c r="O48" s="134"/>
      <c r="P48" s="134"/>
      <c r="Q48" s="134"/>
      <c r="R48" s="134"/>
      <c r="S48" s="134"/>
      <c r="T48" s="134"/>
      <c r="U48" s="134"/>
      <c r="V48" s="134"/>
    </row>
    <row r="49" spans="1:22" x14ac:dyDescent="0.15">
      <c r="A49" s="169" t="s">
        <v>1019</v>
      </c>
      <c r="B49" s="134"/>
      <c r="C49" s="134"/>
      <c r="D49" s="134"/>
      <c r="E49" s="134"/>
      <c r="F49" s="134"/>
      <c r="G49" s="134"/>
      <c r="H49" s="134"/>
      <c r="I49" s="134"/>
      <c r="J49" s="134"/>
      <c r="K49" s="134"/>
      <c r="L49" s="134"/>
      <c r="M49" s="134"/>
      <c r="N49" s="134"/>
      <c r="O49" s="134"/>
      <c r="P49" s="134"/>
      <c r="Q49" s="134"/>
      <c r="R49" s="134"/>
      <c r="S49" s="134"/>
      <c r="T49" s="134"/>
      <c r="U49" s="134"/>
      <c r="V49" s="134"/>
    </row>
    <row r="50" spans="1:22" x14ac:dyDescent="0.15">
      <c r="A50" s="169" t="s">
        <v>1020</v>
      </c>
      <c r="B50" s="134"/>
      <c r="C50" s="134"/>
      <c r="D50" s="134"/>
      <c r="E50" s="134"/>
      <c r="F50" s="134"/>
      <c r="G50" s="134"/>
      <c r="H50" s="134"/>
      <c r="I50" s="134"/>
      <c r="J50" s="134"/>
      <c r="K50" s="134"/>
      <c r="L50" s="134"/>
      <c r="M50" s="134"/>
      <c r="N50" s="134"/>
      <c r="O50" s="134"/>
      <c r="P50" s="134"/>
      <c r="Q50" s="134"/>
      <c r="R50" s="134"/>
      <c r="S50" s="134"/>
      <c r="T50" s="134"/>
      <c r="U50" s="134"/>
      <c r="V50" s="134"/>
    </row>
    <row r="51" spans="1:22" x14ac:dyDescent="0.15">
      <c r="A51" s="169" t="s">
        <v>1021</v>
      </c>
      <c r="B51" s="134"/>
      <c r="C51" s="134"/>
      <c r="D51" s="134"/>
      <c r="E51" s="134"/>
      <c r="F51" s="134"/>
      <c r="G51" s="134"/>
      <c r="H51" s="134"/>
      <c r="I51" s="134"/>
      <c r="J51" s="134"/>
      <c r="K51" s="134"/>
      <c r="L51" s="134"/>
      <c r="M51" s="134"/>
      <c r="N51" s="134"/>
      <c r="O51" s="134"/>
      <c r="P51" s="134"/>
      <c r="Q51" s="134"/>
      <c r="R51" s="134"/>
      <c r="S51" s="134"/>
      <c r="T51" s="134"/>
      <c r="U51" s="134"/>
      <c r="V51" s="134"/>
    </row>
    <row r="52" spans="1:22" x14ac:dyDescent="0.15">
      <c r="A52" s="169" t="s">
        <v>1022</v>
      </c>
      <c r="B52" s="134"/>
      <c r="C52" s="134"/>
      <c r="D52" s="134"/>
      <c r="E52" s="134"/>
      <c r="F52" s="134"/>
      <c r="G52" s="134"/>
      <c r="H52" s="134"/>
      <c r="I52" s="134"/>
      <c r="J52" s="134"/>
      <c r="K52" s="134"/>
      <c r="L52" s="134"/>
      <c r="M52" s="134"/>
      <c r="N52" s="134"/>
      <c r="O52" s="134"/>
      <c r="P52" s="134"/>
      <c r="Q52" s="134"/>
      <c r="R52" s="134"/>
      <c r="S52" s="134"/>
      <c r="T52" s="134"/>
      <c r="U52" s="134"/>
      <c r="V52" s="134"/>
    </row>
    <row r="53" spans="1:22" x14ac:dyDescent="0.15">
      <c r="A53" s="169" t="s">
        <v>1023</v>
      </c>
      <c r="B53" s="134"/>
      <c r="C53" s="134"/>
      <c r="D53" s="134"/>
      <c r="E53" s="134"/>
      <c r="F53" s="134"/>
      <c r="G53" s="134"/>
      <c r="H53" s="134"/>
      <c r="I53" s="134"/>
      <c r="J53" s="134"/>
      <c r="K53" s="134"/>
      <c r="L53" s="134"/>
      <c r="M53" s="134"/>
      <c r="N53" s="134"/>
      <c r="O53" s="134"/>
      <c r="P53" s="134"/>
      <c r="Q53" s="134"/>
      <c r="R53" s="134"/>
      <c r="S53" s="134"/>
      <c r="T53" s="134"/>
      <c r="U53" s="134"/>
      <c r="V53" s="134"/>
    </row>
    <row r="54" spans="1:22" x14ac:dyDescent="0.15">
      <c r="A54" s="169" t="s">
        <v>1024</v>
      </c>
      <c r="B54" s="134"/>
      <c r="C54" s="134"/>
      <c r="D54" s="134"/>
      <c r="E54" s="134"/>
      <c r="F54" s="134"/>
      <c r="G54" s="134"/>
      <c r="H54" s="134"/>
      <c r="I54" s="134"/>
      <c r="J54" s="134"/>
      <c r="K54" s="134"/>
      <c r="L54" s="134"/>
      <c r="M54" s="134"/>
      <c r="N54" s="134"/>
      <c r="O54" s="134"/>
      <c r="P54" s="134"/>
      <c r="Q54" s="134"/>
      <c r="R54" s="134"/>
      <c r="S54" s="134"/>
      <c r="T54" s="134"/>
      <c r="U54" s="134"/>
      <c r="V54" s="134"/>
    </row>
    <row r="55" spans="1:22" x14ac:dyDescent="0.15">
      <c r="A55" s="169" t="s">
        <v>1025</v>
      </c>
      <c r="B55" s="134"/>
      <c r="C55" s="134"/>
      <c r="D55" s="134"/>
      <c r="E55" s="134"/>
      <c r="F55" s="134"/>
      <c r="G55" s="134"/>
      <c r="H55" s="134"/>
      <c r="I55" s="134"/>
      <c r="J55" s="134"/>
      <c r="K55" s="134"/>
      <c r="L55" s="134"/>
      <c r="M55" s="134"/>
      <c r="N55" s="134"/>
      <c r="O55" s="134"/>
      <c r="P55" s="134"/>
      <c r="Q55" s="134"/>
      <c r="R55" s="134"/>
      <c r="S55" s="134"/>
      <c r="T55" s="134"/>
      <c r="U55" s="134"/>
      <c r="V55" s="134"/>
    </row>
    <row r="56" spans="1:22" x14ac:dyDescent="0.15">
      <c r="A56" s="169" t="s">
        <v>1026</v>
      </c>
      <c r="B56" s="134"/>
      <c r="C56" s="134"/>
      <c r="D56" s="134"/>
      <c r="E56" s="134"/>
      <c r="F56" s="134"/>
      <c r="G56" s="134"/>
      <c r="H56" s="134"/>
      <c r="I56" s="134"/>
      <c r="J56" s="134"/>
      <c r="K56" s="134"/>
      <c r="L56" s="134"/>
      <c r="M56" s="134"/>
      <c r="N56" s="134"/>
      <c r="O56" s="134"/>
      <c r="P56" s="134"/>
      <c r="Q56" s="134"/>
      <c r="R56" s="134"/>
      <c r="S56" s="134"/>
      <c r="T56" s="134"/>
      <c r="U56" s="134"/>
      <c r="V56" s="134"/>
    </row>
    <row r="57" spans="1:22" x14ac:dyDescent="0.15">
      <c r="A57" s="169" t="s">
        <v>1027</v>
      </c>
      <c r="B57" s="134"/>
      <c r="C57" s="134"/>
      <c r="D57" s="134"/>
      <c r="E57" s="134"/>
      <c r="F57" s="134"/>
      <c r="G57" s="134"/>
      <c r="H57" s="134"/>
      <c r="I57" s="134"/>
      <c r="J57" s="134"/>
      <c r="K57" s="134"/>
      <c r="L57" s="134"/>
      <c r="M57" s="134"/>
      <c r="N57" s="134"/>
      <c r="O57" s="134"/>
      <c r="P57" s="134"/>
      <c r="Q57" s="134"/>
      <c r="R57" s="134"/>
      <c r="S57" s="134"/>
      <c r="T57" s="134"/>
      <c r="U57" s="134"/>
      <c r="V57" s="134"/>
    </row>
    <row r="58" spans="1:22" x14ac:dyDescent="0.15">
      <c r="A58" s="169" t="s">
        <v>1028</v>
      </c>
      <c r="B58" s="134"/>
      <c r="C58" s="134"/>
      <c r="D58" s="134"/>
      <c r="E58" s="134"/>
      <c r="F58" s="134"/>
      <c r="G58" s="134"/>
      <c r="H58" s="134"/>
      <c r="I58" s="134"/>
      <c r="J58" s="134"/>
      <c r="K58" s="134"/>
      <c r="L58" s="134"/>
      <c r="M58" s="134"/>
      <c r="N58" s="134"/>
      <c r="O58" s="134"/>
      <c r="P58" s="134"/>
      <c r="Q58" s="134"/>
      <c r="R58" s="134"/>
      <c r="S58" s="134"/>
      <c r="T58" s="134"/>
      <c r="U58" s="134"/>
      <c r="V58" s="134"/>
    </row>
    <row r="59" spans="1:22" x14ac:dyDescent="0.15">
      <c r="A59" s="169" t="s">
        <v>1029</v>
      </c>
      <c r="B59" s="134"/>
      <c r="C59" s="134"/>
      <c r="D59" s="134"/>
      <c r="E59" s="134"/>
      <c r="F59" s="134"/>
      <c r="G59" s="134"/>
      <c r="H59" s="134"/>
      <c r="I59" s="134"/>
      <c r="J59" s="134"/>
      <c r="K59" s="134"/>
      <c r="L59" s="134"/>
      <c r="M59" s="134"/>
      <c r="N59" s="134"/>
      <c r="O59" s="134"/>
      <c r="P59" s="134"/>
      <c r="Q59" s="134"/>
      <c r="R59" s="134"/>
      <c r="S59" s="134"/>
      <c r="T59" s="134"/>
      <c r="U59" s="134"/>
      <c r="V59" s="134"/>
    </row>
    <row r="60" spans="1:22" x14ac:dyDescent="0.15">
      <c r="A60" s="169" t="s">
        <v>1030</v>
      </c>
      <c r="B60" s="134"/>
      <c r="C60" s="134"/>
      <c r="D60" s="134"/>
      <c r="E60" s="134"/>
      <c r="F60" s="134"/>
      <c r="G60" s="134"/>
      <c r="H60" s="134"/>
      <c r="I60" s="134"/>
      <c r="J60" s="134"/>
      <c r="K60" s="134"/>
      <c r="L60" s="134"/>
      <c r="M60" s="134"/>
      <c r="N60" s="134"/>
      <c r="O60" s="134"/>
      <c r="P60" s="134"/>
      <c r="Q60" s="134"/>
      <c r="R60" s="134"/>
      <c r="S60" s="134"/>
      <c r="T60" s="134"/>
      <c r="U60" s="134"/>
      <c r="V60" s="134"/>
    </row>
    <row r="61" spans="1:22" x14ac:dyDescent="0.15">
      <c r="A61" s="169" t="s">
        <v>1031</v>
      </c>
      <c r="B61" s="134"/>
      <c r="C61" s="134"/>
      <c r="D61" s="134"/>
      <c r="E61" s="134"/>
      <c r="F61" s="134"/>
      <c r="G61" s="134"/>
      <c r="H61" s="134"/>
      <c r="I61" s="134"/>
      <c r="J61" s="134"/>
      <c r="K61" s="134"/>
      <c r="L61" s="134"/>
      <c r="M61" s="134"/>
      <c r="N61" s="134"/>
      <c r="O61" s="134"/>
      <c r="P61" s="134"/>
      <c r="Q61" s="134"/>
      <c r="R61" s="134"/>
      <c r="S61" s="134"/>
      <c r="T61" s="134"/>
      <c r="U61" s="134"/>
      <c r="V61" s="134"/>
    </row>
    <row r="62" spans="1:22" x14ac:dyDescent="0.15">
      <c r="A62" s="169" t="s">
        <v>1032</v>
      </c>
      <c r="B62" s="134"/>
      <c r="C62" s="134"/>
      <c r="D62" s="134"/>
      <c r="E62" s="134"/>
      <c r="F62" s="134"/>
      <c r="G62" s="134"/>
      <c r="H62" s="134"/>
      <c r="I62" s="134"/>
      <c r="J62" s="134"/>
      <c r="K62" s="134"/>
      <c r="L62" s="134"/>
      <c r="M62" s="134"/>
      <c r="N62" s="134"/>
      <c r="O62" s="134"/>
      <c r="P62" s="134"/>
      <c r="Q62" s="134"/>
      <c r="R62" s="134"/>
      <c r="S62" s="134"/>
      <c r="T62" s="134"/>
      <c r="U62" s="134"/>
      <c r="V62" s="134"/>
    </row>
    <row r="63" spans="1:22" x14ac:dyDescent="0.15">
      <c r="A63" s="169" t="s">
        <v>1033</v>
      </c>
      <c r="B63" s="134"/>
      <c r="C63" s="134"/>
      <c r="D63" s="134"/>
      <c r="E63" s="134"/>
      <c r="F63" s="134"/>
      <c r="G63" s="134"/>
      <c r="H63" s="134"/>
      <c r="I63" s="134"/>
      <c r="J63" s="134"/>
      <c r="K63" s="134"/>
      <c r="L63" s="134"/>
      <c r="M63" s="134"/>
      <c r="N63" s="134"/>
      <c r="O63" s="134"/>
      <c r="P63" s="134"/>
      <c r="Q63" s="134"/>
      <c r="R63" s="134"/>
      <c r="S63" s="134"/>
      <c r="T63" s="134"/>
      <c r="U63" s="134"/>
      <c r="V63" s="134"/>
    </row>
    <row r="64" spans="1:22" x14ac:dyDescent="0.15">
      <c r="A64" s="169" t="s">
        <v>1034</v>
      </c>
      <c r="B64" s="134"/>
      <c r="C64" s="134"/>
      <c r="D64" s="134"/>
      <c r="E64" s="134"/>
      <c r="F64" s="134"/>
      <c r="G64" s="134"/>
      <c r="H64" s="134"/>
      <c r="I64" s="134"/>
      <c r="J64" s="134"/>
      <c r="K64" s="134"/>
      <c r="L64" s="134"/>
      <c r="M64" s="134"/>
      <c r="N64" s="134"/>
      <c r="O64" s="134"/>
      <c r="P64" s="134"/>
      <c r="Q64" s="134"/>
      <c r="R64" s="134"/>
      <c r="S64" s="134"/>
      <c r="T64" s="134"/>
      <c r="U64" s="134"/>
      <c r="V64" s="134"/>
    </row>
    <row r="65" spans="1:22" x14ac:dyDescent="0.15">
      <c r="A65" s="169" t="s">
        <v>1035</v>
      </c>
      <c r="B65" s="134"/>
      <c r="C65" s="134"/>
      <c r="D65" s="134"/>
      <c r="E65" s="134"/>
      <c r="F65" s="134"/>
      <c r="G65" s="134"/>
      <c r="H65" s="134"/>
      <c r="I65" s="134"/>
      <c r="J65" s="134"/>
      <c r="K65" s="134"/>
      <c r="L65" s="134"/>
      <c r="M65" s="134"/>
      <c r="N65" s="134"/>
      <c r="O65" s="134"/>
      <c r="P65" s="134"/>
      <c r="Q65" s="134"/>
      <c r="R65" s="134"/>
      <c r="S65" s="134"/>
      <c r="T65" s="134"/>
      <c r="U65" s="134"/>
      <c r="V65" s="134"/>
    </row>
    <row r="66" spans="1:22" x14ac:dyDescent="0.15">
      <c r="A66" s="169" t="s">
        <v>1036</v>
      </c>
      <c r="B66" s="134"/>
      <c r="C66" s="134"/>
      <c r="D66" s="134"/>
      <c r="E66" s="134"/>
      <c r="F66" s="134"/>
      <c r="G66" s="134"/>
      <c r="H66" s="134"/>
      <c r="I66" s="134"/>
      <c r="J66" s="134"/>
      <c r="K66" s="134"/>
      <c r="L66" s="134"/>
      <c r="M66" s="134"/>
      <c r="N66" s="134"/>
      <c r="O66" s="134"/>
      <c r="P66" s="134"/>
      <c r="Q66" s="134"/>
      <c r="R66" s="134"/>
      <c r="S66" s="134"/>
      <c r="T66" s="134"/>
      <c r="U66" s="134"/>
      <c r="V66" s="134"/>
    </row>
    <row r="67" spans="1:22" x14ac:dyDescent="0.15">
      <c r="A67" s="169" t="s">
        <v>1037</v>
      </c>
      <c r="B67" s="134"/>
      <c r="C67" s="134"/>
      <c r="D67" s="134"/>
      <c r="E67" s="134"/>
      <c r="F67" s="134"/>
      <c r="G67" s="134"/>
      <c r="H67" s="134"/>
      <c r="I67" s="134"/>
      <c r="J67" s="134"/>
      <c r="K67" s="134"/>
      <c r="L67" s="134"/>
      <c r="M67" s="134"/>
      <c r="N67" s="134"/>
      <c r="O67" s="134"/>
      <c r="P67" s="134"/>
      <c r="Q67" s="134"/>
      <c r="R67" s="134"/>
      <c r="S67" s="134"/>
      <c r="T67" s="134"/>
      <c r="U67" s="134"/>
      <c r="V67" s="134"/>
    </row>
    <row r="68" spans="1:22" x14ac:dyDescent="0.15">
      <c r="A68" s="169" t="s">
        <v>1038</v>
      </c>
      <c r="B68" s="134"/>
      <c r="C68" s="134"/>
      <c r="D68" s="134"/>
      <c r="E68" s="134"/>
      <c r="F68" s="134"/>
      <c r="G68" s="134"/>
      <c r="H68" s="134"/>
      <c r="I68" s="134"/>
      <c r="J68" s="134"/>
      <c r="K68" s="134"/>
      <c r="L68" s="134"/>
      <c r="M68" s="134"/>
      <c r="N68" s="134"/>
      <c r="O68" s="134"/>
      <c r="P68" s="134"/>
      <c r="Q68" s="134"/>
      <c r="R68" s="134"/>
      <c r="S68" s="134"/>
      <c r="T68" s="134"/>
      <c r="U68" s="134"/>
      <c r="V68" s="134"/>
    </row>
    <row r="69" spans="1:22" x14ac:dyDescent="0.15">
      <c r="A69" s="169" t="s">
        <v>1039</v>
      </c>
      <c r="B69" s="134"/>
      <c r="C69" s="134"/>
      <c r="D69" s="134"/>
      <c r="E69" s="134"/>
      <c r="F69" s="134"/>
      <c r="G69" s="134"/>
      <c r="H69" s="134"/>
      <c r="I69" s="134"/>
      <c r="J69" s="134"/>
      <c r="K69" s="134"/>
      <c r="L69" s="134"/>
      <c r="M69" s="134"/>
      <c r="N69" s="134"/>
      <c r="O69" s="134"/>
      <c r="P69" s="134"/>
      <c r="Q69" s="134"/>
      <c r="R69" s="134"/>
      <c r="S69" s="134"/>
      <c r="T69" s="134"/>
      <c r="U69" s="134"/>
      <c r="V69" s="134"/>
    </row>
    <row r="70" spans="1:22" x14ac:dyDescent="0.15">
      <c r="A70" s="169" t="s">
        <v>1040</v>
      </c>
      <c r="B70" s="134"/>
      <c r="C70" s="134"/>
      <c r="D70" s="134"/>
      <c r="E70" s="134"/>
      <c r="F70" s="134"/>
      <c r="G70" s="134"/>
      <c r="H70" s="134"/>
      <c r="I70" s="134"/>
      <c r="J70" s="134"/>
      <c r="K70" s="134"/>
      <c r="L70" s="134"/>
      <c r="M70" s="134"/>
      <c r="N70" s="134"/>
      <c r="O70" s="134"/>
      <c r="P70" s="134"/>
      <c r="Q70" s="134"/>
      <c r="R70" s="134"/>
      <c r="S70" s="134"/>
      <c r="T70" s="134"/>
      <c r="U70" s="134"/>
      <c r="V70" s="134"/>
    </row>
    <row r="71" spans="1:22" x14ac:dyDescent="0.15">
      <c r="A71" s="169" t="s">
        <v>1041</v>
      </c>
      <c r="B71" s="134"/>
      <c r="C71" s="134"/>
      <c r="D71" s="134"/>
      <c r="E71" s="134"/>
      <c r="F71" s="134"/>
      <c r="G71" s="134"/>
      <c r="H71" s="134"/>
      <c r="I71" s="134"/>
      <c r="J71" s="134"/>
      <c r="K71" s="134"/>
      <c r="L71" s="134"/>
      <c r="M71" s="134"/>
      <c r="N71" s="134"/>
      <c r="O71" s="134"/>
      <c r="P71" s="134"/>
      <c r="Q71" s="134"/>
      <c r="R71" s="134"/>
      <c r="S71" s="134"/>
      <c r="T71" s="134"/>
      <c r="U71" s="134"/>
      <c r="V71" s="134"/>
    </row>
    <row r="72" spans="1:22" x14ac:dyDescent="0.15">
      <c r="A72" s="169" t="s">
        <v>1042</v>
      </c>
      <c r="B72" s="134"/>
      <c r="C72" s="134"/>
      <c r="D72" s="134"/>
      <c r="E72" s="134"/>
      <c r="F72" s="134"/>
      <c r="G72" s="134"/>
      <c r="H72" s="134"/>
      <c r="I72" s="134"/>
      <c r="J72" s="134"/>
      <c r="K72" s="134"/>
      <c r="L72" s="134"/>
      <c r="M72" s="134"/>
      <c r="N72" s="134"/>
      <c r="O72" s="134"/>
      <c r="P72" s="134"/>
      <c r="Q72" s="134"/>
      <c r="R72" s="134"/>
      <c r="S72" s="134"/>
      <c r="T72" s="134"/>
      <c r="U72" s="134"/>
      <c r="V72" s="134"/>
    </row>
    <row r="73" spans="1:22" x14ac:dyDescent="0.15">
      <c r="A73" s="169" t="s">
        <v>1043</v>
      </c>
      <c r="B73" s="134"/>
      <c r="C73" s="134"/>
      <c r="D73" s="134"/>
      <c r="E73" s="134"/>
      <c r="F73" s="134"/>
      <c r="G73" s="134"/>
      <c r="H73" s="134"/>
      <c r="I73" s="134"/>
      <c r="J73" s="134"/>
      <c r="K73" s="134"/>
      <c r="L73" s="134"/>
      <c r="M73" s="134"/>
      <c r="N73" s="134"/>
      <c r="O73" s="134"/>
      <c r="P73" s="134"/>
      <c r="Q73" s="134"/>
      <c r="R73" s="134"/>
      <c r="S73" s="134"/>
      <c r="T73" s="134"/>
      <c r="U73" s="134"/>
      <c r="V73" s="134"/>
    </row>
    <row r="74" spans="1:22" x14ac:dyDescent="0.15">
      <c r="A74" s="169" t="s">
        <v>1044</v>
      </c>
      <c r="B74" s="134"/>
      <c r="C74" s="134"/>
      <c r="D74" s="134"/>
      <c r="E74" s="134"/>
      <c r="F74" s="134"/>
      <c r="G74" s="134"/>
      <c r="H74" s="134"/>
      <c r="I74" s="134"/>
      <c r="J74" s="134"/>
      <c r="K74" s="134"/>
      <c r="L74" s="134"/>
      <c r="M74" s="134"/>
      <c r="N74" s="134"/>
      <c r="O74" s="134"/>
      <c r="P74" s="134"/>
      <c r="Q74" s="134"/>
      <c r="R74" s="134"/>
      <c r="S74" s="134"/>
      <c r="T74" s="134"/>
      <c r="U74" s="134"/>
      <c r="V74" s="134"/>
    </row>
    <row r="75" spans="1:22" x14ac:dyDescent="0.15">
      <c r="A75" s="169" t="s">
        <v>1045</v>
      </c>
      <c r="B75" s="134"/>
      <c r="C75" s="134"/>
      <c r="D75" s="134"/>
      <c r="E75" s="134"/>
      <c r="F75" s="134"/>
      <c r="G75" s="134"/>
      <c r="H75" s="134"/>
      <c r="I75" s="134"/>
      <c r="J75" s="134"/>
      <c r="K75" s="134"/>
      <c r="L75" s="134"/>
      <c r="M75" s="134"/>
      <c r="N75" s="134"/>
      <c r="O75" s="134"/>
      <c r="P75" s="134"/>
      <c r="Q75" s="134"/>
      <c r="R75" s="134"/>
      <c r="S75" s="134"/>
      <c r="T75" s="134"/>
      <c r="U75" s="134"/>
      <c r="V75" s="134"/>
    </row>
    <row r="76" spans="1:22" x14ac:dyDescent="0.15">
      <c r="A76" s="169" t="s">
        <v>1046</v>
      </c>
      <c r="B76" s="134"/>
      <c r="C76" s="134"/>
      <c r="D76" s="134"/>
      <c r="E76" s="134"/>
      <c r="F76" s="134"/>
      <c r="G76" s="134"/>
      <c r="H76" s="134"/>
      <c r="I76" s="134"/>
      <c r="J76" s="134"/>
      <c r="K76" s="134"/>
      <c r="L76" s="134"/>
      <c r="M76" s="134"/>
      <c r="N76" s="134"/>
      <c r="O76" s="134"/>
      <c r="P76" s="134"/>
      <c r="Q76" s="134"/>
      <c r="R76" s="134"/>
      <c r="S76" s="134"/>
      <c r="T76" s="134"/>
      <c r="U76" s="134"/>
      <c r="V76" s="134"/>
    </row>
    <row r="77" spans="1:22" x14ac:dyDescent="0.15">
      <c r="A77" s="169" t="s">
        <v>1047</v>
      </c>
      <c r="B77" s="134"/>
      <c r="C77" s="134"/>
      <c r="D77" s="134"/>
      <c r="E77" s="134"/>
      <c r="F77" s="134"/>
      <c r="G77" s="134"/>
      <c r="H77" s="134"/>
      <c r="I77" s="134"/>
      <c r="J77" s="134"/>
      <c r="K77" s="134"/>
      <c r="L77" s="134"/>
      <c r="M77" s="134"/>
      <c r="N77" s="134"/>
      <c r="O77" s="134"/>
      <c r="P77" s="134"/>
      <c r="Q77" s="134"/>
      <c r="R77" s="134"/>
      <c r="S77" s="134"/>
      <c r="T77" s="134"/>
      <c r="U77" s="134"/>
      <c r="V77" s="134"/>
    </row>
    <row r="78" spans="1:22" x14ac:dyDescent="0.15">
      <c r="A78" s="169" t="s">
        <v>1048</v>
      </c>
      <c r="B78" s="134"/>
      <c r="C78" s="134"/>
      <c r="D78" s="134"/>
      <c r="E78" s="134"/>
      <c r="F78" s="134"/>
      <c r="G78" s="134"/>
      <c r="H78" s="134"/>
      <c r="I78" s="134"/>
      <c r="J78" s="134"/>
      <c r="K78" s="134"/>
      <c r="L78" s="134"/>
      <c r="M78" s="134"/>
      <c r="N78" s="134"/>
      <c r="O78" s="134"/>
      <c r="P78" s="134"/>
      <c r="Q78" s="134"/>
      <c r="R78" s="134"/>
      <c r="S78" s="134"/>
      <c r="T78" s="134"/>
      <c r="U78" s="134"/>
      <c r="V78" s="134"/>
    </row>
    <row r="79" spans="1:22" x14ac:dyDescent="0.15">
      <c r="A79" s="169" t="s">
        <v>1049</v>
      </c>
      <c r="B79" s="134"/>
      <c r="C79" s="134"/>
      <c r="D79" s="134"/>
      <c r="E79" s="134"/>
      <c r="F79" s="134"/>
      <c r="G79" s="134"/>
      <c r="H79" s="134"/>
      <c r="I79" s="134"/>
      <c r="J79" s="134"/>
      <c r="K79" s="134"/>
      <c r="L79" s="134"/>
      <c r="M79" s="134"/>
      <c r="N79" s="134"/>
      <c r="O79" s="134"/>
      <c r="P79" s="134"/>
      <c r="Q79" s="134"/>
      <c r="R79" s="134"/>
      <c r="S79" s="134"/>
      <c r="T79" s="134"/>
      <c r="U79" s="134"/>
      <c r="V79" s="134"/>
    </row>
    <row r="80" spans="1:22" x14ac:dyDescent="0.15">
      <c r="A80" s="169" t="s">
        <v>1050</v>
      </c>
      <c r="B80" s="134"/>
      <c r="C80" s="134"/>
      <c r="D80" s="134"/>
      <c r="E80" s="134"/>
      <c r="F80" s="134"/>
      <c r="G80" s="134"/>
      <c r="H80" s="134"/>
      <c r="I80" s="134"/>
      <c r="J80" s="134"/>
      <c r="K80" s="134"/>
      <c r="L80" s="134"/>
      <c r="M80" s="134"/>
      <c r="N80" s="134"/>
      <c r="O80" s="134"/>
      <c r="P80" s="134"/>
      <c r="Q80" s="134"/>
      <c r="R80" s="134"/>
      <c r="S80" s="134"/>
      <c r="T80" s="134"/>
      <c r="U80" s="134"/>
      <c r="V80" s="134"/>
    </row>
    <row r="81" spans="1:22" x14ac:dyDescent="0.15">
      <c r="A81" s="169" t="s">
        <v>1051</v>
      </c>
      <c r="B81" s="134"/>
      <c r="C81" s="134"/>
      <c r="D81" s="134"/>
      <c r="E81" s="134"/>
      <c r="F81" s="134"/>
      <c r="G81" s="134"/>
      <c r="H81" s="134"/>
      <c r="I81" s="134"/>
      <c r="J81" s="134"/>
      <c r="K81" s="134"/>
      <c r="L81" s="134"/>
      <c r="M81" s="134"/>
      <c r="N81" s="134"/>
      <c r="O81" s="134"/>
      <c r="P81" s="134"/>
      <c r="Q81" s="134"/>
      <c r="R81" s="134"/>
      <c r="S81" s="134"/>
      <c r="T81" s="134"/>
      <c r="U81" s="134"/>
      <c r="V81" s="134"/>
    </row>
    <row r="82" spans="1:22" x14ac:dyDescent="0.15">
      <c r="A82" s="169" t="s">
        <v>1052</v>
      </c>
      <c r="B82" s="134"/>
      <c r="C82" s="134"/>
      <c r="D82" s="134"/>
      <c r="E82" s="134"/>
      <c r="F82" s="134"/>
      <c r="G82" s="134"/>
      <c r="H82" s="134"/>
      <c r="I82" s="134"/>
      <c r="J82" s="134"/>
      <c r="K82" s="134"/>
      <c r="L82" s="134"/>
      <c r="M82" s="134"/>
      <c r="N82" s="134"/>
      <c r="O82" s="134"/>
      <c r="P82" s="134"/>
      <c r="Q82" s="134"/>
      <c r="R82" s="134"/>
      <c r="S82" s="134"/>
      <c r="T82" s="134"/>
      <c r="U82" s="134"/>
      <c r="V82" s="134"/>
    </row>
    <row r="83" spans="1:22" x14ac:dyDescent="0.15">
      <c r="A83" s="169" t="s">
        <v>1053</v>
      </c>
      <c r="B83" s="134"/>
      <c r="C83" s="134"/>
      <c r="D83" s="134"/>
      <c r="E83" s="134"/>
      <c r="F83" s="134"/>
      <c r="G83" s="134"/>
      <c r="H83" s="134"/>
      <c r="I83" s="134"/>
      <c r="J83" s="134"/>
      <c r="K83" s="134"/>
      <c r="L83" s="134"/>
      <c r="M83" s="134"/>
      <c r="N83" s="134"/>
      <c r="O83" s="134"/>
      <c r="P83" s="134"/>
      <c r="Q83" s="134"/>
      <c r="R83" s="134"/>
      <c r="S83" s="134"/>
      <c r="T83" s="134"/>
      <c r="U83" s="134"/>
      <c r="V83" s="134"/>
    </row>
    <row r="84" spans="1:22" x14ac:dyDescent="0.15">
      <c r="A84" s="169" t="s">
        <v>1054</v>
      </c>
      <c r="B84" s="134"/>
      <c r="C84" s="134"/>
      <c r="D84" s="134"/>
      <c r="E84" s="134"/>
      <c r="F84" s="134"/>
      <c r="G84" s="134"/>
      <c r="H84" s="134"/>
      <c r="I84" s="134"/>
      <c r="J84" s="134"/>
      <c r="K84" s="134"/>
      <c r="L84" s="134"/>
      <c r="M84" s="134"/>
      <c r="N84" s="134"/>
      <c r="O84" s="134"/>
      <c r="P84" s="134"/>
      <c r="Q84" s="134"/>
      <c r="R84" s="134"/>
      <c r="S84" s="134"/>
      <c r="T84" s="134"/>
      <c r="U84" s="134"/>
      <c r="V84" s="134"/>
    </row>
    <row r="85" spans="1:22" x14ac:dyDescent="0.15">
      <c r="A85" s="169" t="s">
        <v>1055</v>
      </c>
      <c r="B85" s="134"/>
      <c r="C85" s="134"/>
      <c r="D85" s="134"/>
      <c r="E85" s="134"/>
      <c r="F85" s="134"/>
      <c r="G85" s="134"/>
      <c r="H85" s="134"/>
      <c r="I85" s="134"/>
      <c r="J85" s="134"/>
      <c r="K85" s="134"/>
      <c r="L85" s="134"/>
      <c r="M85" s="134"/>
      <c r="N85" s="134"/>
      <c r="O85" s="134"/>
      <c r="P85" s="134"/>
      <c r="Q85" s="134"/>
      <c r="R85" s="134"/>
      <c r="S85" s="134"/>
      <c r="T85" s="134"/>
      <c r="U85" s="134"/>
      <c r="V85" s="134"/>
    </row>
    <row r="86" spans="1:22" x14ac:dyDescent="0.15">
      <c r="A86" s="169" t="s">
        <v>1056</v>
      </c>
      <c r="B86" s="134"/>
      <c r="C86" s="134"/>
      <c r="D86" s="134"/>
      <c r="E86" s="134"/>
      <c r="F86" s="134"/>
      <c r="G86" s="134"/>
      <c r="H86" s="134"/>
      <c r="I86" s="134"/>
      <c r="J86" s="134"/>
      <c r="K86" s="134"/>
      <c r="L86" s="134"/>
      <c r="M86" s="134"/>
      <c r="N86" s="134"/>
      <c r="O86" s="134"/>
      <c r="P86" s="134"/>
      <c r="Q86" s="134"/>
      <c r="R86" s="134"/>
      <c r="S86" s="134"/>
      <c r="T86" s="134"/>
      <c r="U86" s="134"/>
      <c r="V86" s="134"/>
    </row>
    <row r="87" spans="1:22" x14ac:dyDescent="0.15">
      <c r="A87" s="169" t="s">
        <v>1057</v>
      </c>
      <c r="B87" s="134"/>
      <c r="C87" s="134"/>
      <c r="D87" s="134"/>
      <c r="E87" s="134"/>
      <c r="F87" s="134"/>
      <c r="G87" s="134"/>
      <c r="H87" s="134"/>
      <c r="I87" s="134"/>
      <c r="J87" s="134"/>
      <c r="K87" s="134"/>
      <c r="L87" s="134"/>
      <c r="M87" s="134"/>
      <c r="N87" s="134"/>
      <c r="O87" s="134"/>
      <c r="P87" s="134"/>
      <c r="Q87" s="134"/>
      <c r="R87" s="134"/>
      <c r="S87" s="134"/>
      <c r="T87" s="134"/>
      <c r="U87" s="134"/>
      <c r="V87" s="134"/>
    </row>
    <row r="88" spans="1:22" x14ac:dyDescent="0.15">
      <c r="A88" s="169" t="s">
        <v>1058</v>
      </c>
      <c r="B88" s="134"/>
      <c r="C88" s="134"/>
      <c r="D88" s="134"/>
      <c r="E88" s="134"/>
      <c r="F88" s="134"/>
      <c r="G88" s="134"/>
      <c r="H88" s="134"/>
      <c r="I88" s="134"/>
      <c r="J88" s="134"/>
      <c r="K88" s="134"/>
      <c r="L88" s="134"/>
      <c r="M88" s="134"/>
      <c r="N88" s="134"/>
      <c r="O88" s="134"/>
      <c r="P88" s="134"/>
      <c r="Q88" s="134"/>
      <c r="R88" s="134"/>
      <c r="S88" s="134"/>
      <c r="T88" s="134"/>
      <c r="U88" s="134"/>
      <c r="V88" s="134"/>
    </row>
    <row r="89" spans="1:22" x14ac:dyDescent="0.15">
      <c r="A89" s="169" t="s">
        <v>1059</v>
      </c>
      <c r="B89" s="134"/>
      <c r="C89" s="134"/>
      <c r="D89" s="134"/>
      <c r="E89" s="134"/>
      <c r="F89" s="134"/>
      <c r="G89" s="134"/>
      <c r="H89" s="134"/>
      <c r="I89" s="134"/>
      <c r="J89" s="134"/>
      <c r="K89" s="134"/>
      <c r="L89" s="134"/>
      <c r="M89" s="134"/>
      <c r="N89" s="134"/>
      <c r="O89" s="134"/>
      <c r="P89" s="134"/>
      <c r="Q89" s="134"/>
      <c r="R89" s="134"/>
      <c r="S89" s="134"/>
      <c r="T89" s="134"/>
      <c r="U89" s="134"/>
      <c r="V89" s="134"/>
    </row>
    <row r="90" spans="1:22" x14ac:dyDescent="0.15">
      <c r="A90" s="169" t="s">
        <v>1060</v>
      </c>
      <c r="B90" s="134"/>
      <c r="C90" s="134"/>
      <c r="D90" s="134"/>
      <c r="E90" s="134"/>
      <c r="F90" s="134"/>
      <c r="G90" s="134"/>
      <c r="H90" s="134"/>
      <c r="I90" s="134"/>
      <c r="J90" s="134"/>
      <c r="K90" s="134"/>
      <c r="L90" s="134"/>
      <c r="M90" s="134"/>
      <c r="N90" s="134"/>
      <c r="O90" s="134"/>
      <c r="P90" s="134"/>
      <c r="Q90" s="134"/>
      <c r="R90" s="134"/>
      <c r="S90" s="134"/>
      <c r="T90" s="134"/>
      <c r="U90" s="134"/>
      <c r="V90" s="134"/>
    </row>
    <row r="91" spans="1:22" x14ac:dyDescent="0.15">
      <c r="A91" s="169" t="s">
        <v>1061</v>
      </c>
      <c r="B91" s="134"/>
      <c r="C91" s="134"/>
      <c r="D91" s="134"/>
      <c r="E91" s="134"/>
      <c r="F91" s="134"/>
      <c r="G91" s="134"/>
      <c r="H91" s="134"/>
      <c r="I91" s="134"/>
      <c r="J91" s="134"/>
      <c r="K91" s="134"/>
      <c r="L91" s="134"/>
      <c r="M91" s="134"/>
      <c r="N91" s="134"/>
      <c r="O91" s="134"/>
      <c r="P91" s="134"/>
      <c r="Q91" s="134"/>
      <c r="R91" s="134"/>
      <c r="S91" s="134"/>
      <c r="T91" s="134"/>
      <c r="U91" s="134"/>
      <c r="V91" s="134"/>
    </row>
    <row r="92" spans="1:22" x14ac:dyDescent="0.15">
      <c r="A92" s="169" t="s">
        <v>1062</v>
      </c>
      <c r="B92" s="134"/>
      <c r="C92" s="134"/>
      <c r="D92" s="134"/>
      <c r="E92" s="134"/>
      <c r="F92" s="134"/>
      <c r="G92" s="134"/>
      <c r="H92" s="134"/>
      <c r="I92" s="134"/>
      <c r="J92" s="134"/>
      <c r="K92" s="134"/>
      <c r="L92" s="134"/>
      <c r="M92" s="134"/>
      <c r="N92" s="134"/>
      <c r="O92" s="134"/>
      <c r="P92" s="134"/>
      <c r="Q92" s="134"/>
      <c r="R92" s="134"/>
      <c r="S92" s="134"/>
      <c r="T92" s="134"/>
      <c r="U92" s="134"/>
      <c r="V92" s="134"/>
    </row>
    <row r="93" spans="1:22" x14ac:dyDescent="0.15">
      <c r="A93" s="169" t="s">
        <v>1063</v>
      </c>
      <c r="B93" s="134"/>
      <c r="C93" s="134"/>
      <c r="D93" s="134"/>
      <c r="E93" s="134"/>
      <c r="F93" s="134"/>
      <c r="G93" s="134"/>
      <c r="H93" s="134"/>
      <c r="I93" s="134"/>
      <c r="J93" s="134"/>
      <c r="K93" s="134"/>
      <c r="L93" s="134"/>
      <c r="M93" s="134"/>
      <c r="N93" s="134"/>
      <c r="O93" s="134"/>
      <c r="P93" s="134"/>
      <c r="Q93" s="134"/>
      <c r="R93" s="134"/>
      <c r="S93" s="134"/>
      <c r="T93" s="134"/>
      <c r="U93" s="134"/>
      <c r="V93" s="134"/>
    </row>
    <row r="94" spans="1:22" x14ac:dyDescent="0.15">
      <c r="A94" s="169" t="s">
        <v>1064</v>
      </c>
      <c r="B94" s="134"/>
      <c r="C94" s="134"/>
      <c r="D94" s="134"/>
      <c r="E94" s="134"/>
      <c r="F94" s="134"/>
      <c r="G94" s="134"/>
      <c r="H94" s="134"/>
      <c r="I94" s="134"/>
      <c r="J94" s="134"/>
      <c r="K94" s="134"/>
      <c r="L94" s="134"/>
      <c r="M94" s="134"/>
      <c r="N94" s="134"/>
      <c r="O94" s="134"/>
      <c r="P94" s="134"/>
      <c r="Q94" s="134"/>
      <c r="R94" s="134"/>
      <c r="S94" s="134"/>
      <c r="T94" s="134"/>
      <c r="U94" s="134"/>
      <c r="V94" s="134"/>
    </row>
    <row r="95" spans="1:22" x14ac:dyDescent="0.15">
      <c r="A95" s="169" t="s">
        <v>1065</v>
      </c>
      <c r="B95" s="134"/>
      <c r="C95" s="134"/>
      <c r="D95" s="134"/>
      <c r="E95" s="134"/>
      <c r="F95" s="134"/>
      <c r="G95" s="134"/>
      <c r="H95" s="134"/>
      <c r="I95" s="134"/>
      <c r="J95" s="134"/>
      <c r="K95" s="134"/>
      <c r="L95" s="134"/>
      <c r="M95" s="134"/>
      <c r="N95" s="134"/>
      <c r="O95" s="134"/>
      <c r="P95" s="134"/>
      <c r="Q95" s="134"/>
      <c r="R95" s="134"/>
      <c r="S95" s="134"/>
      <c r="T95" s="134"/>
      <c r="U95" s="134"/>
      <c r="V95" s="134"/>
    </row>
    <row r="96" spans="1:22" x14ac:dyDescent="0.15">
      <c r="A96" s="169" t="s">
        <v>1066</v>
      </c>
      <c r="B96" s="134"/>
      <c r="C96" s="134"/>
      <c r="D96" s="134"/>
      <c r="E96" s="134"/>
      <c r="F96" s="134"/>
      <c r="G96" s="134"/>
      <c r="H96" s="134"/>
      <c r="I96" s="134"/>
      <c r="J96" s="134"/>
      <c r="K96" s="134"/>
      <c r="L96" s="134"/>
      <c r="M96" s="134"/>
      <c r="N96" s="134"/>
      <c r="O96" s="134"/>
      <c r="P96" s="134"/>
      <c r="Q96" s="134"/>
      <c r="R96" s="134"/>
      <c r="S96" s="134"/>
      <c r="T96" s="134"/>
      <c r="U96" s="134"/>
      <c r="V96" s="134"/>
    </row>
    <row r="97" spans="1:22" x14ac:dyDescent="0.15">
      <c r="A97" s="169" t="s">
        <v>1067</v>
      </c>
      <c r="B97" s="134"/>
      <c r="C97" s="134"/>
      <c r="D97" s="134"/>
      <c r="E97" s="134"/>
      <c r="F97" s="134"/>
      <c r="G97" s="134"/>
      <c r="H97" s="134"/>
      <c r="I97" s="134"/>
      <c r="J97" s="134"/>
      <c r="K97" s="134"/>
      <c r="L97" s="134"/>
      <c r="M97" s="134"/>
      <c r="N97" s="134"/>
      <c r="O97" s="134"/>
      <c r="P97" s="134"/>
      <c r="Q97" s="134"/>
      <c r="R97" s="134"/>
      <c r="S97" s="134"/>
      <c r="T97" s="134"/>
      <c r="U97" s="134"/>
      <c r="V97" s="134"/>
    </row>
    <row r="98" spans="1:22" x14ac:dyDescent="0.15">
      <c r="A98" s="169" t="s">
        <v>1068</v>
      </c>
      <c r="B98" s="134"/>
      <c r="C98" s="134"/>
      <c r="D98" s="134"/>
      <c r="E98" s="134"/>
      <c r="F98" s="134"/>
      <c r="G98" s="134"/>
      <c r="H98" s="134"/>
      <c r="I98" s="134"/>
      <c r="J98" s="134"/>
      <c r="K98" s="134"/>
      <c r="L98" s="134"/>
      <c r="M98" s="134"/>
      <c r="N98" s="134"/>
      <c r="O98" s="134"/>
      <c r="P98" s="134"/>
      <c r="Q98" s="134"/>
      <c r="R98" s="134"/>
      <c r="S98" s="134"/>
      <c r="T98" s="134"/>
      <c r="U98" s="134"/>
      <c r="V98" s="134"/>
    </row>
    <row r="99" spans="1:22" x14ac:dyDescent="0.15">
      <c r="A99" s="169" t="s">
        <v>1069</v>
      </c>
      <c r="B99" s="134"/>
      <c r="C99" s="134"/>
      <c r="D99" s="134"/>
      <c r="E99" s="134"/>
      <c r="F99" s="134"/>
      <c r="G99" s="134"/>
      <c r="H99" s="134"/>
      <c r="I99" s="134"/>
      <c r="J99" s="134"/>
      <c r="K99" s="134"/>
      <c r="L99" s="134"/>
      <c r="M99" s="134"/>
      <c r="N99" s="134"/>
      <c r="O99" s="134"/>
      <c r="P99" s="134"/>
      <c r="Q99" s="134"/>
      <c r="R99" s="134"/>
      <c r="S99" s="134"/>
      <c r="T99" s="134"/>
      <c r="U99" s="134"/>
      <c r="V99" s="134"/>
    </row>
    <row r="100" spans="1:22" x14ac:dyDescent="0.15">
      <c r="A100" s="169" t="s">
        <v>1070</v>
      </c>
      <c r="B100" s="134"/>
      <c r="C100" s="134"/>
      <c r="D100" s="134"/>
      <c r="E100" s="134"/>
      <c r="F100" s="134"/>
      <c r="G100" s="134"/>
      <c r="H100" s="134"/>
      <c r="I100" s="134"/>
      <c r="J100" s="134"/>
      <c r="K100" s="134"/>
      <c r="L100" s="134"/>
      <c r="M100" s="134"/>
      <c r="N100" s="134"/>
      <c r="O100" s="134"/>
      <c r="P100" s="134"/>
      <c r="Q100" s="134"/>
      <c r="R100" s="134"/>
      <c r="S100" s="134"/>
      <c r="T100" s="134"/>
      <c r="U100" s="134"/>
      <c r="V100" s="134"/>
    </row>
    <row r="101" spans="1:22" x14ac:dyDescent="0.15">
      <c r="A101" s="169" t="s">
        <v>1071</v>
      </c>
      <c r="B101" s="134"/>
      <c r="C101" s="134"/>
      <c r="D101" s="134"/>
      <c r="E101" s="134"/>
      <c r="F101" s="134"/>
      <c r="G101" s="134"/>
      <c r="H101" s="134"/>
      <c r="I101" s="134"/>
      <c r="J101" s="134"/>
      <c r="K101" s="134"/>
      <c r="L101" s="134"/>
      <c r="M101" s="134"/>
      <c r="N101" s="134"/>
      <c r="O101" s="134"/>
      <c r="P101" s="134"/>
      <c r="Q101" s="134"/>
      <c r="R101" s="134"/>
      <c r="S101" s="134"/>
      <c r="T101" s="134"/>
      <c r="U101" s="134"/>
      <c r="V101" s="134"/>
    </row>
    <row r="102" spans="1:22" x14ac:dyDescent="0.15">
      <c r="A102" s="169" t="s">
        <v>1072</v>
      </c>
      <c r="B102" s="134"/>
      <c r="C102" s="134"/>
      <c r="D102" s="134"/>
      <c r="E102" s="134"/>
      <c r="F102" s="134"/>
      <c r="G102" s="134"/>
      <c r="H102" s="134"/>
      <c r="I102" s="134"/>
      <c r="J102" s="134"/>
      <c r="K102" s="134"/>
      <c r="L102" s="134"/>
      <c r="M102" s="134"/>
      <c r="N102" s="134"/>
      <c r="O102" s="134"/>
      <c r="P102" s="134"/>
      <c r="Q102" s="134"/>
      <c r="R102" s="134"/>
      <c r="S102" s="134"/>
      <c r="T102" s="134"/>
      <c r="U102" s="134"/>
      <c r="V102" s="134"/>
    </row>
  </sheetData>
  <phoneticPr fontId="50"/>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J22"/>
  <sheetViews>
    <sheetView topLeftCell="A16" workbookViewId="0">
      <selection activeCell="L6" sqref="L6"/>
    </sheetView>
  </sheetViews>
  <sheetFormatPr defaultColWidth="9" defaultRowHeight="10.5" x14ac:dyDescent="0.15"/>
  <cols>
    <col min="1" max="1" width="10.625" style="31" customWidth="1"/>
    <col min="2" max="2" width="6.125" style="31" customWidth="1"/>
    <col min="3" max="8" width="3.25" style="31" customWidth="1"/>
    <col min="9" max="9" width="12.625" style="31" customWidth="1"/>
    <col min="10" max="10" width="63.625" style="31" customWidth="1"/>
    <col min="11" max="11" width="9" style="31" customWidth="1"/>
    <col min="12" max="16384" width="9" style="31"/>
  </cols>
  <sheetData>
    <row r="1" spans="1:10" ht="15" customHeight="1" x14ac:dyDescent="0.15">
      <c r="A1" s="693">
        <v>44741</v>
      </c>
      <c r="B1" s="693"/>
      <c r="C1" s="693"/>
      <c r="D1" s="693"/>
      <c r="E1" s="693"/>
      <c r="F1" s="693"/>
      <c r="G1" s="693"/>
      <c r="H1" s="694"/>
      <c r="I1" s="694"/>
      <c r="J1" s="694"/>
    </row>
    <row r="2" spans="1:10" ht="18" customHeight="1" x14ac:dyDescent="0.15">
      <c r="A2" s="695" t="s">
        <v>632</v>
      </c>
      <c r="B2" s="695"/>
      <c r="C2" s="695"/>
      <c r="D2" s="695"/>
      <c r="E2" s="695"/>
      <c r="F2" s="695"/>
      <c r="G2" s="695"/>
      <c r="H2" s="695"/>
      <c r="I2" s="695"/>
      <c r="J2" s="695"/>
    </row>
    <row r="3" spans="1:10" ht="15" customHeight="1" x14ac:dyDescent="0.15">
      <c r="A3" s="694" t="s">
        <v>633</v>
      </c>
      <c r="B3" s="694"/>
      <c r="C3" s="694"/>
      <c r="D3" s="694"/>
      <c r="E3" s="694"/>
      <c r="F3" s="694"/>
      <c r="G3" s="694"/>
      <c r="H3" s="694"/>
      <c r="I3" s="694"/>
      <c r="J3" s="694"/>
    </row>
    <row r="4" spans="1:10" ht="15" customHeight="1" x14ac:dyDescent="0.15">
      <c r="A4" s="694"/>
      <c r="B4" s="694"/>
      <c r="C4" s="694"/>
      <c r="D4" s="694"/>
      <c r="E4" s="694"/>
      <c r="F4" s="694"/>
      <c r="G4" s="694"/>
      <c r="H4" s="694"/>
      <c r="I4" s="694"/>
      <c r="J4" s="694"/>
    </row>
    <row r="5" spans="1:10" ht="30" customHeight="1" x14ac:dyDescent="0.15">
      <c r="A5" s="696" t="s">
        <v>634</v>
      </c>
      <c r="B5" s="696"/>
      <c r="C5" s="696"/>
      <c r="D5" s="696"/>
      <c r="E5" s="696"/>
      <c r="F5" s="696"/>
      <c r="G5" s="696"/>
      <c r="H5" s="696"/>
      <c r="I5" s="696"/>
      <c r="J5" s="696"/>
    </row>
    <row r="6" spans="1:10" ht="33" customHeight="1" x14ac:dyDescent="0.15">
      <c r="A6" s="697" t="s">
        <v>635</v>
      </c>
      <c r="B6" s="697"/>
      <c r="C6" s="697"/>
      <c r="D6" s="697"/>
      <c r="E6" s="697"/>
      <c r="F6" s="697"/>
      <c r="G6" s="697"/>
      <c r="H6" s="697"/>
      <c r="I6" s="698" t="s">
        <v>636</v>
      </c>
      <c r="J6" s="698"/>
    </row>
    <row r="7" spans="1:10" ht="33" customHeight="1" x14ac:dyDescent="0.15">
      <c r="A7" s="697" t="s">
        <v>637</v>
      </c>
      <c r="B7" s="697"/>
      <c r="C7" s="697" t="s">
        <v>638</v>
      </c>
      <c r="D7" s="697"/>
      <c r="E7" s="697"/>
      <c r="F7" s="697"/>
      <c r="G7" s="697"/>
      <c r="H7" s="697"/>
      <c r="I7" s="698" t="s">
        <v>639</v>
      </c>
      <c r="J7" s="699"/>
    </row>
    <row r="8" spans="1:10" ht="35.25" customHeight="1" x14ac:dyDescent="0.15">
      <c r="A8" s="697"/>
      <c r="B8" s="697"/>
      <c r="C8" s="697" t="s">
        <v>640</v>
      </c>
      <c r="D8" s="697"/>
      <c r="E8" s="697"/>
      <c r="F8" s="697"/>
      <c r="G8" s="697"/>
      <c r="H8" s="697"/>
      <c r="I8" s="700" t="s">
        <v>641</v>
      </c>
      <c r="J8" s="700"/>
    </row>
    <row r="9" spans="1:10" ht="131.25" customHeight="1" x14ac:dyDescent="0.15">
      <c r="A9" s="697" t="s">
        <v>642</v>
      </c>
      <c r="B9" s="697"/>
      <c r="C9" s="697" t="s">
        <v>638</v>
      </c>
      <c r="D9" s="697"/>
      <c r="E9" s="697"/>
      <c r="F9" s="697"/>
      <c r="G9" s="697"/>
      <c r="H9" s="697"/>
      <c r="I9" s="700" t="s">
        <v>643</v>
      </c>
      <c r="J9" s="700"/>
    </row>
    <row r="10" spans="1:10" ht="59.25" customHeight="1" x14ac:dyDescent="0.15">
      <c r="A10" s="697"/>
      <c r="B10" s="697"/>
      <c r="C10" s="697" t="s">
        <v>640</v>
      </c>
      <c r="D10" s="697"/>
      <c r="E10" s="697"/>
      <c r="F10" s="697"/>
      <c r="G10" s="697"/>
      <c r="H10" s="697"/>
      <c r="I10" s="700" t="s">
        <v>644</v>
      </c>
      <c r="J10" s="700"/>
    </row>
    <row r="11" spans="1:10" ht="147" customHeight="1" x14ac:dyDescent="0.15">
      <c r="A11" s="698" t="s">
        <v>645</v>
      </c>
      <c r="B11" s="698"/>
      <c r="C11" s="698"/>
      <c r="D11" s="698"/>
      <c r="E11" s="698"/>
      <c r="F11" s="698"/>
      <c r="G11" s="698"/>
      <c r="H11" s="698"/>
      <c r="I11" s="700" t="s">
        <v>646</v>
      </c>
      <c r="J11" s="700"/>
    </row>
    <row r="12" spans="1:10" ht="48" customHeight="1" x14ac:dyDescent="0.15">
      <c r="A12" s="697" t="s">
        <v>647</v>
      </c>
      <c r="B12" s="697"/>
      <c r="C12" s="697"/>
      <c r="D12" s="697"/>
      <c r="E12" s="697"/>
      <c r="F12" s="697"/>
      <c r="G12" s="697"/>
      <c r="H12" s="697"/>
      <c r="I12" s="700" t="s">
        <v>648</v>
      </c>
      <c r="J12" s="700"/>
    </row>
    <row r="13" spans="1:10" ht="26.25" customHeight="1" x14ac:dyDescent="0.15">
      <c r="A13" s="697" t="s">
        <v>649</v>
      </c>
      <c r="B13" s="697"/>
      <c r="C13" s="697"/>
      <c r="D13" s="697"/>
      <c r="E13" s="697"/>
      <c r="F13" s="697"/>
      <c r="G13" s="697"/>
      <c r="H13" s="697"/>
      <c r="I13" s="700" t="s">
        <v>650</v>
      </c>
      <c r="J13" s="700"/>
    </row>
    <row r="14" spans="1:10" ht="120" customHeight="1" x14ac:dyDescent="0.15">
      <c r="A14" s="697" t="s">
        <v>651</v>
      </c>
      <c r="B14" s="697"/>
      <c r="C14" s="697"/>
      <c r="D14" s="697"/>
      <c r="E14" s="697"/>
      <c r="F14" s="697"/>
      <c r="G14" s="697"/>
      <c r="H14" s="697"/>
      <c r="I14" s="700" t="s">
        <v>652</v>
      </c>
      <c r="J14" s="700"/>
    </row>
    <row r="15" spans="1:10" ht="75" customHeight="1" x14ac:dyDescent="0.15">
      <c r="A15" s="697" t="s">
        <v>653</v>
      </c>
      <c r="B15" s="697"/>
      <c r="C15" s="697"/>
      <c r="D15" s="697"/>
      <c r="E15" s="697"/>
      <c r="F15" s="697"/>
      <c r="G15" s="697"/>
      <c r="H15" s="697"/>
      <c r="I15" s="700" t="s">
        <v>654</v>
      </c>
      <c r="J15" s="700"/>
    </row>
    <row r="16" spans="1:10" ht="45" customHeight="1" x14ac:dyDescent="0.15">
      <c r="A16" s="697" t="s">
        <v>655</v>
      </c>
      <c r="B16" s="697"/>
      <c r="C16" s="697"/>
      <c r="D16" s="697"/>
      <c r="E16" s="697"/>
      <c r="F16" s="697"/>
      <c r="G16" s="697"/>
      <c r="H16" s="697"/>
      <c r="I16" s="700" t="s">
        <v>656</v>
      </c>
      <c r="J16" s="700"/>
    </row>
    <row r="17" spans="1:10" ht="33" customHeight="1" x14ac:dyDescent="0.15">
      <c r="A17" s="697" t="s">
        <v>657</v>
      </c>
      <c r="B17" s="697"/>
      <c r="C17" s="697"/>
      <c r="D17" s="697"/>
      <c r="E17" s="697"/>
      <c r="F17" s="697"/>
      <c r="G17" s="697"/>
      <c r="H17" s="697"/>
      <c r="I17" s="700" t="s">
        <v>658</v>
      </c>
      <c r="J17" s="700"/>
    </row>
    <row r="18" spans="1:10" ht="18" customHeight="1" thickBot="1" x14ac:dyDescent="0.2"/>
    <row r="19" spans="1:10" ht="15" customHeight="1" x14ac:dyDescent="0.15">
      <c r="A19" s="701" t="s">
        <v>659</v>
      </c>
      <c r="B19" s="702"/>
      <c r="C19" s="702"/>
      <c r="D19" s="702"/>
      <c r="E19" s="702"/>
      <c r="F19" s="702"/>
      <c r="G19" s="702"/>
      <c r="H19" s="702"/>
      <c r="I19" s="702"/>
      <c r="J19" s="703"/>
    </row>
    <row r="20" spans="1:10" ht="15" customHeight="1" x14ac:dyDescent="0.15">
      <c r="A20" s="95"/>
      <c r="B20" s="96" t="s">
        <v>50</v>
      </c>
      <c r="C20" s="48" t="str">
        <f>'01.入会申込書'!AP25</f>
        <v/>
      </c>
      <c r="D20" s="48" t="s">
        <v>660</v>
      </c>
      <c r="E20" s="48" t="str">
        <f>'01.入会申込書'!AT25</f>
        <v/>
      </c>
      <c r="F20" s="48" t="s">
        <v>661</v>
      </c>
      <c r="G20" s="48" t="str">
        <f>'01.入会申込書'!AX25</f>
        <v/>
      </c>
      <c r="H20" s="48" t="s">
        <v>662</v>
      </c>
      <c r="I20" s="34" t="s">
        <v>663</v>
      </c>
      <c r="J20" s="97" t="str">
        <f>'01.入会申込書'!M39</f>
        <v>　</v>
      </c>
    </row>
    <row r="21" spans="1:10" ht="15" customHeight="1" x14ac:dyDescent="0.15">
      <c r="A21" s="98"/>
      <c r="I21" s="34" t="s">
        <v>664</v>
      </c>
      <c r="J21" s="99" t="str">
        <f>'01.入会申込書'!M35</f>
        <v/>
      </c>
    </row>
    <row r="22" spans="1:10" ht="15" customHeight="1" thickBot="1" x14ac:dyDescent="0.2">
      <c r="A22" s="100"/>
      <c r="B22" s="101"/>
      <c r="C22" s="101"/>
      <c r="D22" s="101"/>
      <c r="E22" s="101"/>
      <c r="F22" s="101"/>
      <c r="G22" s="101"/>
      <c r="H22" s="101"/>
      <c r="I22" s="102" t="s">
        <v>665</v>
      </c>
      <c r="J22" s="103">
        <f>'01.入会申込書'!M47</f>
        <v>0</v>
      </c>
    </row>
  </sheetData>
  <mergeCells count="32">
    <mergeCell ref="A17:H17"/>
    <mergeCell ref="I17:J17"/>
    <mergeCell ref="A19:J19"/>
    <mergeCell ref="A14:H14"/>
    <mergeCell ref="I14:J14"/>
    <mergeCell ref="A15:H15"/>
    <mergeCell ref="I15:J15"/>
    <mergeCell ref="A16:H16"/>
    <mergeCell ref="I16:J16"/>
    <mergeCell ref="A11:H11"/>
    <mergeCell ref="I11:J11"/>
    <mergeCell ref="A12:H12"/>
    <mergeCell ref="I12:J12"/>
    <mergeCell ref="A13:H13"/>
    <mergeCell ref="I13:J13"/>
    <mergeCell ref="A9:B10"/>
    <mergeCell ref="C9:H9"/>
    <mergeCell ref="I9:J9"/>
    <mergeCell ref="C10:H10"/>
    <mergeCell ref="I10:J10"/>
    <mergeCell ref="A6:H6"/>
    <mergeCell ref="I6:J6"/>
    <mergeCell ref="A7:B8"/>
    <mergeCell ref="C7:H7"/>
    <mergeCell ref="I7:J7"/>
    <mergeCell ref="C8:H8"/>
    <mergeCell ref="I8:J8"/>
    <mergeCell ref="A1:J1"/>
    <mergeCell ref="A2:J2"/>
    <mergeCell ref="A3:J3"/>
    <mergeCell ref="A4:J4"/>
    <mergeCell ref="A5:J5"/>
  </mergeCells>
  <phoneticPr fontId="31"/>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J22"/>
  <sheetViews>
    <sheetView topLeftCell="A25" workbookViewId="0">
      <selection sqref="A1:J1"/>
    </sheetView>
  </sheetViews>
  <sheetFormatPr defaultColWidth="9" defaultRowHeight="10.5" x14ac:dyDescent="0.15"/>
  <cols>
    <col min="1" max="1" width="10.625" style="31" customWidth="1"/>
    <col min="2" max="2" width="6.125" style="31" customWidth="1"/>
    <col min="3" max="8" width="3.25" style="31" customWidth="1"/>
    <col min="9" max="9" width="12.625" style="31" customWidth="1"/>
    <col min="10" max="10" width="63.625" style="31" customWidth="1"/>
    <col min="11" max="11" width="9" style="31" customWidth="1"/>
    <col min="12" max="16384" width="9" style="31"/>
  </cols>
  <sheetData>
    <row r="1" spans="1:10" ht="15" customHeight="1" x14ac:dyDescent="0.15">
      <c r="A1" s="693">
        <v>44741</v>
      </c>
      <c r="B1" s="693"/>
      <c r="C1" s="693"/>
      <c r="D1" s="693"/>
      <c r="E1" s="693"/>
      <c r="F1" s="693"/>
      <c r="G1" s="693"/>
      <c r="H1" s="694"/>
      <c r="I1" s="694"/>
      <c r="J1" s="694"/>
    </row>
    <row r="2" spans="1:10" ht="18" customHeight="1" x14ac:dyDescent="0.15">
      <c r="A2" s="695" t="s">
        <v>666</v>
      </c>
      <c r="B2" s="695"/>
      <c r="C2" s="695"/>
      <c r="D2" s="695"/>
      <c r="E2" s="695"/>
      <c r="F2" s="695"/>
      <c r="G2" s="695"/>
      <c r="H2" s="695"/>
      <c r="I2" s="695"/>
      <c r="J2" s="695"/>
    </row>
    <row r="3" spans="1:10" ht="15" customHeight="1" x14ac:dyDescent="0.15">
      <c r="A3" s="694" t="s">
        <v>667</v>
      </c>
      <c r="B3" s="694"/>
      <c r="C3" s="694"/>
      <c r="D3" s="694"/>
      <c r="E3" s="694"/>
      <c r="F3" s="694"/>
      <c r="G3" s="694"/>
      <c r="H3" s="694"/>
      <c r="I3" s="694"/>
      <c r="J3" s="694"/>
    </row>
    <row r="4" spans="1:10" ht="15" customHeight="1" x14ac:dyDescent="0.15">
      <c r="A4" s="694"/>
      <c r="B4" s="694"/>
      <c r="C4" s="694"/>
      <c r="D4" s="694"/>
      <c r="E4" s="694"/>
      <c r="F4" s="694"/>
      <c r="G4" s="694"/>
      <c r="H4" s="694"/>
      <c r="I4" s="694"/>
      <c r="J4" s="694"/>
    </row>
    <row r="5" spans="1:10" ht="30" customHeight="1" x14ac:dyDescent="0.15">
      <c r="A5" s="696" t="s">
        <v>668</v>
      </c>
      <c r="B5" s="696"/>
      <c r="C5" s="696"/>
      <c r="D5" s="696"/>
      <c r="E5" s="696"/>
      <c r="F5" s="696"/>
      <c r="G5" s="696"/>
      <c r="H5" s="696"/>
      <c r="I5" s="696"/>
      <c r="J5" s="696"/>
    </row>
    <row r="6" spans="1:10" ht="30" customHeight="1" x14ac:dyDescent="0.15">
      <c r="A6" s="697" t="s">
        <v>635</v>
      </c>
      <c r="B6" s="697"/>
      <c r="C6" s="697"/>
      <c r="D6" s="697"/>
      <c r="E6" s="697"/>
      <c r="F6" s="697"/>
      <c r="G6" s="697"/>
      <c r="H6" s="697"/>
      <c r="I6" s="698" t="s">
        <v>669</v>
      </c>
      <c r="J6" s="698"/>
    </row>
    <row r="7" spans="1:10" ht="30" customHeight="1" x14ac:dyDescent="0.15">
      <c r="A7" s="697" t="s">
        <v>670</v>
      </c>
      <c r="B7" s="697"/>
      <c r="C7" s="697" t="s">
        <v>671</v>
      </c>
      <c r="D7" s="697"/>
      <c r="E7" s="697"/>
      <c r="F7" s="697"/>
      <c r="G7" s="697"/>
      <c r="H7" s="697"/>
      <c r="I7" s="698" t="s">
        <v>672</v>
      </c>
      <c r="J7" s="699"/>
    </row>
    <row r="8" spans="1:10" ht="44.25" customHeight="1" x14ac:dyDescent="0.15">
      <c r="A8" s="697"/>
      <c r="B8" s="697"/>
      <c r="C8" s="697" t="s">
        <v>640</v>
      </c>
      <c r="D8" s="697"/>
      <c r="E8" s="697"/>
      <c r="F8" s="697"/>
      <c r="G8" s="697"/>
      <c r="H8" s="697"/>
      <c r="I8" s="700" t="s">
        <v>673</v>
      </c>
      <c r="J8" s="700"/>
    </row>
    <row r="9" spans="1:10" ht="77.25" customHeight="1" x14ac:dyDescent="0.15">
      <c r="A9" s="697" t="s">
        <v>642</v>
      </c>
      <c r="B9" s="697"/>
      <c r="C9" s="697" t="s">
        <v>638</v>
      </c>
      <c r="D9" s="697"/>
      <c r="E9" s="697"/>
      <c r="F9" s="697"/>
      <c r="G9" s="697"/>
      <c r="H9" s="697"/>
      <c r="I9" s="700" t="s">
        <v>674</v>
      </c>
      <c r="J9" s="700"/>
    </row>
    <row r="10" spans="1:10" ht="77.25" customHeight="1" x14ac:dyDescent="0.15">
      <c r="A10" s="697"/>
      <c r="B10" s="697"/>
      <c r="C10" s="697" t="s">
        <v>640</v>
      </c>
      <c r="D10" s="697"/>
      <c r="E10" s="697"/>
      <c r="F10" s="697"/>
      <c r="G10" s="697"/>
      <c r="H10" s="697"/>
      <c r="I10" s="700" t="s">
        <v>675</v>
      </c>
      <c r="J10" s="700"/>
    </row>
    <row r="11" spans="1:10" ht="111.75" customHeight="1" x14ac:dyDescent="0.15">
      <c r="A11" s="700" t="s">
        <v>676</v>
      </c>
      <c r="B11" s="700"/>
      <c r="C11" s="700"/>
      <c r="D11" s="700"/>
      <c r="E11" s="700"/>
      <c r="F11" s="700"/>
      <c r="G11" s="700"/>
      <c r="H11" s="700"/>
      <c r="I11" s="700" t="s">
        <v>677</v>
      </c>
      <c r="J11" s="700"/>
    </row>
    <row r="12" spans="1:10" ht="51.75" customHeight="1" x14ac:dyDescent="0.15">
      <c r="A12" s="704" t="s">
        <v>647</v>
      </c>
      <c r="B12" s="705"/>
      <c r="C12" s="705"/>
      <c r="D12" s="705"/>
      <c r="E12" s="705"/>
      <c r="F12" s="705"/>
      <c r="G12" s="705"/>
      <c r="H12" s="706"/>
      <c r="I12" s="707" t="s">
        <v>678</v>
      </c>
      <c r="J12" s="708"/>
    </row>
    <row r="13" spans="1:10" ht="30" customHeight="1" x14ac:dyDescent="0.15">
      <c r="A13" s="697" t="s">
        <v>649</v>
      </c>
      <c r="B13" s="697"/>
      <c r="C13" s="697"/>
      <c r="D13" s="697"/>
      <c r="E13" s="697"/>
      <c r="F13" s="697"/>
      <c r="G13" s="697"/>
      <c r="H13" s="697"/>
      <c r="I13" s="707" t="s">
        <v>679</v>
      </c>
      <c r="J13" s="708"/>
    </row>
    <row r="14" spans="1:10" ht="120" customHeight="1" x14ac:dyDescent="0.15">
      <c r="A14" s="697" t="s">
        <v>651</v>
      </c>
      <c r="B14" s="697"/>
      <c r="C14" s="697"/>
      <c r="D14" s="697"/>
      <c r="E14" s="697"/>
      <c r="F14" s="697"/>
      <c r="G14" s="697"/>
      <c r="H14" s="697"/>
      <c r="I14" s="707" t="s">
        <v>680</v>
      </c>
      <c r="J14" s="708"/>
    </row>
    <row r="15" spans="1:10" ht="78" customHeight="1" x14ac:dyDescent="0.15">
      <c r="A15" s="704" t="s">
        <v>681</v>
      </c>
      <c r="B15" s="705"/>
      <c r="C15" s="705"/>
      <c r="D15" s="705"/>
      <c r="E15" s="705"/>
      <c r="F15" s="705"/>
      <c r="G15" s="705"/>
      <c r="H15" s="706"/>
      <c r="I15" s="707" t="s">
        <v>682</v>
      </c>
      <c r="J15" s="708"/>
    </row>
    <row r="16" spans="1:10" ht="45" customHeight="1" x14ac:dyDescent="0.15">
      <c r="A16" s="704" t="s">
        <v>655</v>
      </c>
      <c r="B16" s="705"/>
      <c r="C16" s="705"/>
      <c r="D16" s="705"/>
      <c r="E16" s="705"/>
      <c r="F16" s="705"/>
      <c r="G16" s="705"/>
      <c r="H16" s="706"/>
      <c r="I16" s="707" t="s">
        <v>683</v>
      </c>
      <c r="J16" s="708"/>
    </row>
    <row r="17" spans="1:10" ht="41.25" customHeight="1" x14ac:dyDescent="0.15">
      <c r="A17" s="704" t="s">
        <v>657</v>
      </c>
      <c r="B17" s="705"/>
      <c r="C17" s="705"/>
      <c r="D17" s="705"/>
      <c r="E17" s="705"/>
      <c r="F17" s="705"/>
      <c r="G17" s="705"/>
      <c r="H17" s="706"/>
      <c r="I17" s="707" t="s">
        <v>684</v>
      </c>
      <c r="J17" s="708"/>
    </row>
    <row r="18" spans="1:10" ht="18" customHeight="1" thickBot="1" x14ac:dyDescent="0.2"/>
    <row r="19" spans="1:10" ht="15" customHeight="1" x14ac:dyDescent="0.15">
      <c r="A19" s="6" t="s">
        <v>685</v>
      </c>
      <c r="B19" s="5"/>
      <c r="C19" s="5"/>
      <c r="D19" s="5"/>
      <c r="E19" s="5"/>
      <c r="F19" s="5"/>
      <c r="G19" s="5"/>
      <c r="H19" s="5"/>
      <c r="I19" s="5"/>
      <c r="J19" s="4"/>
    </row>
    <row r="20" spans="1:10" ht="15" customHeight="1" x14ac:dyDescent="0.15">
      <c r="A20" s="95"/>
      <c r="B20" s="96" t="s">
        <v>50</v>
      </c>
      <c r="C20" s="48" t="str">
        <f>'01.入会申込書'!AP25</f>
        <v/>
      </c>
      <c r="D20" s="48" t="s">
        <v>686</v>
      </c>
      <c r="E20" s="48" t="str">
        <f>'01.入会申込書'!AT25</f>
        <v/>
      </c>
      <c r="F20" s="48" t="s">
        <v>687</v>
      </c>
      <c r="G20" s="48" t="str">
        <f>'01.入会申込書'!AX25</f>
        <v/>
      </c>
      <c r="H20" s="48" t="s">
        <v>688</v>
      </c>
      <c r="I20" s="34" t="s">
        <v>689</v>
      </c>
      <c r="J20" s="97" t="str">
        <f>'01.入会申込書'!M39</f>
        <v>　</v>
      </c>
    </row>
    <row r="21" spans="1:10" ht="15" customHeight="1" x14ac:dyDescent="0.15">
      <c r="A21" s="98"/>
      <c r="I21" s="34" t="s">
        <v>690</v>
      </c>
      <c r="J21" s="99" t="str">
        <f>'01.入会申込書'!M35</f>
        <v/>
      </c>
    </row>
    <row r="22" spans="1:10" ht="15" customHeight="1" thickBot="1" x14ac:dyDescent="0.2">
      <c r="A22" s="100"/>
      <c r="B22" s="101"/>
      <c r="C22" s="101"/>
      <c r="D22" s="101"/>
      <c r="E22" s="101"/>
      <c r="F22" s="101"/>
      <c r="G22" s="101"/>
      <c r="H22" s="101"/>
      <c r="I22" s="102" t="s">
        <v>691</v>
      </c>
      <c r="J22" s="103">
        <f>'01.入会申込書'!M47</f>
        <v>0</v>
      </c>
    </row>
  </sheetData>
  <mergeCells count="31">
    <mergeCell ref="A17:H17"/>
    <mergeCell ref="I17:J17"/>
    <mergeCell ref="A14:H14"/>
    <mergeCell ref="I14:J14"/>
    <mergeCell ref="A15:H15"/>
    <mergeCell ref="I15:J15"/>
    <mergeCell ref="A16:H16"/>
    <mergeCell ref="I16:J16"/>
    <mergeCell ref="A11:H11"/>
    <mergeCell ref="I11:J11"/>
    <mergeCell ref="A12:H12"/>
    <mergeCell ref="I12:J12"/>
    <mergeCell ref="A13:H13"/>
    <mergeCell ref="I13:J13"/>
    <mergeCell ref="A9:B10"/>
    <mergeCell ref="C9:H9"/>
    <mergeCell ref="I9:J9"/>
    <mergeCell ref="C10:H10"/>
    <mergeCell ref="I10:J10"/>
    <mergeCell ref="A6:H6"/>
    <mergeCell ref="I6:J6"/>
    <mergeCell ref="A7:B8"/>
    <mergeCell ref="C7:H7"/>
    <mergeCell ref="I7:J7"/>
    <mergeCell ref="C8:H8"/>
    <mergeCell ref="I8:J8"/>
    <mergeCell ref="A1:J1"/>
    <mergeCell ref="A2:J2"/>
    <mergeCell ref="A3:J3"/>
    <mergeCell ref="A4:J4"/>
    <mergeCell ref="A5:J5"/>
  </mergeCells>
  <phoneticPr fontId="31"/>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D3A46-B001-46E4-897B-279B993FF951}">
  <dimension ref="A1:AO47"/>
  <sheetViews>
    <sheetView zoomScaleNormal="100" workbookViewId="0">
      <selection activeCell="AV12" sqref="AV12"/>
    </sheetView>
  </sheetViews>
  <sheetFormatPr defaultColWidth="9" defaultRowHeight="18.75" x14ac:dyDescent="0.15"/>
  <cols>
    <col min="1" max="90" width="2.625" style="151" customWidth="1"/>
    <col min="91" max="16384" width="9" style="151"/>
  </cols>
  <sheetData>
    <row r="1" spans="1:33" ht="24" x14ac:dyDescent="0.45">
      <c r="A1" s="148"/>
      <c r="B1" s="148"/>
      <c r="C1" s="148"/>
      <c r="D1" s="148"/>
      <c r="E1" s="148"/>
      <c r="F1" s="148"/>
      <c r="G1" s="148"/>
      <c r="H1" s="148"/>
      <c r="I1" s="148"/>
      <c r="J1" s="148"/>
      <c r="K1" s="149"/>
      <c r="L1" s="149"/>
      <c r="M1" s="149"/>
      <c r="N1" s="149"/>
      <c r="O1" s="149"/>
      <c r="P1" s="149"/>
      <c r="Q1" s="149"/>
      <c r="R1" s="149"/>
      <c r="S1" s="149"/>
      <c r="T1" s="149"/>
      <c r="U1" s="149"/>
      <c r="V1" s="150"/>
      <c r="X1" s="152"/>
    </row>
    <row r="2" spans="1:33" ht="15" customHeight="1" x14ac:dyDescent="0.45">
      <c r="A2" s="153"/>
      <c r="B2" s="153"/>
      <c r="C2" s="153"/>
      <c r="D2" s="153"/>
      <c r="E2" s="153"/>
      <c r="F2" s="153"/>
      <c r="G2" s="153"/>
      <c r="H2" s="153"/>
      <c r="I2" s="153"/>
      <c r="J2" s="153"/>
      <c r="K2" s="153"/>
      <c r="L2" s="153"/>
      <c r="M2" s="153"/>
      <c r="N2" s="153"/>
      <c r="O2" s="153"/>
      <c r="P2" s="153"/>
      <c r="Q2" s="153"/>
      <c r="R2" s="153"/>
      <c r="S2" s="153"/>
      <c r="T2" s="153"/>
      <c r="U2" s="153"/>
      <c r="V2" s="150"/>
      <c r="X2" s="154"/>
    </row>
    <row r="3" spans="1:33" ht="15" customHeight="1" x14ac:dyDescent="0.45">
      <c r="A3" s="153"/>
      <c r="B3" s="153"/>
      <c r="C3" s="153"/>
      <c r="D3" s="153"/>
      <c r="E3" s="153"/>
      <c r="F3" s="153"/>
      <c r="G3" s="153"/>
      <c r="H3" s="153"/>
      <c r="I3" s="153"/>
      <c r="J3" s="153"/>
      <c r="K3" s="153"/>
      <c r="L3" s="153"/>
      <c r="M3" s="153"/>
      <c r="N3" s="153"/>
      <c r="O3" s="153"/>
      <c r="P3" s="153"/>
      <c r="Q3" s="153"/>
      <c r="R3" s="153"/>
      <c r="S3" s="153"/>
      <c r="T3" s="153"/>
      <c r="U3" s="153"/>
      <c r="V3" s="150"/>
      <c r="X3" s="307"/>
    </row>
    <row r="4" spans="1:33" ht="11.25" customHeight="1" x14ac:dyDescent="0.45">
      <c r="A4" s="153"/>
      <c r="B4" s="153"/>
      <c r="C4" s="153"/>
      <c r="D4" s="153"/>
      <c r="E4" s="153"/>
      <c r="F4" s="153"/>
      <c r="G4" s="153"/>
      <c r="H4" s="153"/>
      <c r="I4" s="153"/>
      <c r="J4" s="153"/>
      <c r="K4" s="153"/>
      <c r="L4" s="153"/>
      <c r="M4" s="153"/>
      <c r="N4" s="153"/>
      <c r="O4" s="153"/>
      <c r="P4" s="153"/>
      <c r="Q4" s="153"/>
      <c r="R4" s="153"/>
      <c r="S4" s="153"/>
      <c r="T4" s="153"/>
      <c r="U4" s="153"/>
      <c r="V4" s="150"/>
      <c r="W4" s="150"/>
      <c r="X4" s="150"/>
      <c r="Y4" s="150"/>
      <c r="Z4" s="150"/>
      <c r="AA4" s="150"/>
      <c r="AB4" s="150"/>
      <c r="AC4" s="150"/>
      <c r="AD4" s="150"/>
      <c r="AE4" s="150"/>
      <c r="AF4" s="150"/>
      <c r="AG4" s="150"/>
    </row>
    <row r="5" spans="1:33" ht="18.75" customHeight="1" x14ac:dyDescent="0.45">
      <c r="R5" s="150" t="s">
        <v>945</v>
      </c>
      <c r="T5" s="155"/>
      <c r="U5" s="155"/>
      <c r="V5" s="150" t="s">
        <v>946</v>
      </c>
      <c r="W5" s="150" t="str">
        <f>'01.入会申込書'!AN25</f>
        <v>令和</v>
      </c>
      <c r="X5" s="150"/>
      <c r="Y5" s="710" t="str">
        <f>'01.入会申込書'!AP25</f>
        <v/>
      </c>
      <c r="Z5" s="710"/>
      <c r="AA5" s="150" t="s">
        <v>947</v>
      </c>
      <c r="AB5" s="710" t="str">
        <f>'01.入会申込書'!AT25</f>
        <v/>
      </c>
      <c r="AC5" s="710"/>
      <c r="AD5" s="150" t="s">
        <v>948</v>
      </c>
      <c r="AE5" s="710" t="str">
        <f>'01.入会申込書'!AX25</f>
        <v/>
      </c>
      <c r="AF5" s="710"/>
      <c r="AG5" s="150" t="s">
        <v>949</v>
      </c>
    </row>
    <row r="6" spans="1:33" ht="26.25" customHeight="1" x14ac:dyDescent="0.55000000000000004">
      <c r="A6" s="711" t="s">
        <v>950</v>
      </c>
      <c r="B6" s="711"/>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711"/>
      <c r="AF6" s="711"/>
      <c r="AG6" s="711"/>
    </row>
    <row r="7" spans="1:33" ht="15" customHeight="1" x14ac:dyDescent="0.15">
      <c r="B7" s="709" t="s">
        <v>951</v>
      </c>
      <c r="C7" s="709"/>
      <c r="D7" s="709"/>
      <c r="E7" s="709"/>
      <c r="F7" s="709"/>
      <c r="G7" s="709"/>
      <c r="H7" s="709"/>
      <c r="I7" s="709"/>
      <c r="J7" s="709"/>
      <c r="K7" s="709"/>
      <c r="L7" s="709"/>
      <c r="M7" s="709"/>
      <c r="N7" s="709"/>
      <c r="O7" s="709"/>
      <c r="P7" s="709"/>
      <c r="Q7" s="709"/>
      <c r="R7" s="709"/>
      <c r="S7" s="709"/>
      <c r="T7" s="709"/>
      <c r="U7" s="709"/>
      <c r="V7" s="709"/>
      <c r="W7" s="709"/>
      <c r="X7" s="709"/>
      <c r="Y7" s="709"/>
      <c r="Z7" s="709"/>
      <c r="AA7" s="709"/>
      <c r="AB7" s="709"/>
      <c r="AC7" s="709"/>
      <c r="AD7" s="709"/>
      <c r="AE7" s="709"/>
      <c r="AF7" s="709"/>
    </row>
    <row r="8" spans="1:33" ht="15" customHeight="1" x14ac:dyDescent="0.15">
      <c r="B8" s="709" t="s">
        <v>952</v>
      </c>
      <c r="C8" s="709"/>
      <c r="D8" s="709"/>
      <c r="E8" s="709"/>
      <c r="F8" s="709"/>
      <c r="G8" s="709"/>
      <c r="H8" s="709"/>
      <c r="I8" s="709"/>
      <c r="J8" s="709"/>
      <c r="K8" s="709"/>
      <c r="L8" s="709"/>
      <c r="M8" s="709"/>
      <c r="N8" s="709"/>
      <c r="O8" s="709"/>
      <c r="P8" s="709"/>
      <c r="Q8" s="709"/>
      <c r="R8" s="709"/>
      <c r="S8" s="709"/>
      <c r="T8" s="709"/>
      <c r="U8" s="709"/>
      <c r="V8" s="709"/>
      <c r="W8" s="709"/>
      <c r="X8" s="709"/>
      <c r="Y8" s="709"/>
      <c r="Z8" s="709"/>
      <c r="AA8" s="709"/>
      <c r="AB8" s="709"/>
      <c r="AC8" s="709"/>
      <c r="AD8" s="709"/>
      <c r="AE8" s="709"/>
      <c r="AF8" s="709"/>
    </row>
    <row r="9" spans="1:33" ht="15" customHeight="1" x14ac:dyDescent="0.15"/>
    <row r="10" spans="1:33" ht="18" customHeight="1" x14ac:dyDescent="0.15">
      <c r="A10" s="718" t="s">
        <v>953</v>
      </c>
      <c r="B10" s="719"/>
      <c r="C10" s="719"/>
      <c r="D10" s="719"/>
      <c r="E10" s="719"/>
      <c r="F10" s="719"/>
      <c r="G10" s="719"/>
      <c r="H10" s="719"/>
      <c r="I10" s="719"/>
      <c r="J10" s="719"/>
      <c r="K10" s="719"/>
      <c r="L10" s="719"/>
      <c r="M10" s="719"/>
      <c r="N10" s="719"/>
      <c r="O10" s="719"/>
      <c r="P10" s="719"/>
      <c r="Q10" s="719"/>
      <c r="R10" s="719"/>
      <c r="S10" s="720"/>
      <c r="T10" s="718" t="s">
        <v>954</v>
      </c>
      <c r="U10" s="719"/>
      <c r="V10" s="719"/>
      <c r="W10" s="719"/>
      <c r="X10" s="719"/>
      <c r="Y10" s="719"/>
      <c r="Z10" s="719"/>
      <c r="AA10" s="719"/>
      <c r="AB10" s="719"/>
      <c r="AC10" s="719"/>
      <c r="AD10" s="719"/>
      <c r="AE10" s="719"/>
      <c r="AF10" s="719"/>
      <c r="AG10" s="720"/>
    </row>
    <row r="11" spans="1:33" ht="13.5" customHeight="1" x14ac:dyDescent="0.15">
      <c r="A11" s="712" t="str">
        <f>'01.入会申込書'!M35</f>
        <v/>
      </c>
      <c r="B11" s="713"/>
      <c r="C11" s="713"/>
      <c r="D11" s="713"/>
      <c r="E11" s="713"/>
      <c r="F11" s="713"/>
      <c r="G11" s="713"/>
      <c r="H11" s="713"/>
      <c r="I11" s="713"/>
      <c r="J11" s="713"/>
      <c r="K11" s="713"/>
      <c r="L11" s="713"/>
      <c r="M11" s="713"/>
      <c r="N11" s="713"/>
      <c r="O11" s="713"/>
      <c r="P11" s="713"/>
      <c r="Q11" s="713"/>
      <c r="R11" s="713"/>
      <c r="S11" s="714"/>
      <c r="T11" s="712">
        <f>'01.入会申込書'!M47</f>
        <v>0</v>
      </c>
      <c r="U11" s="713"/>
      <c r="V11" s="713"/>
      <c r="W11" s="713"/>
      <c r="X11" s="713"/>
      <c r="Y11" s="713"/>
      <c r="Z11" s="713"/>
      <c r="AA11" s="713"/>
      <c r="AB11" s="713"/>
      <c r="AC11" s="713"/>
      <c r="AD11" s="713"/>
      <c r="AE11" s="713"/>
      <c r="AF11" s="713"/>
      <c r="AG11" s="714"/>
    </row>
    <row r="12" spans="1:33" x14ac:dyDescent="0.15">
      <c r="A12" s="715"/>
      <c r="B12" s="716"/>
      <c r="C12" s="716"/>
      <c r="D12" s="716"/>
      <c r="E12" s="716"/>
      <c r="F12" s="716"/>
      <c r="G12" s="716"/>
      <c r="H12" s="716"/>
      <c r="I12" s="716"/>
      <c r="J12" s="716"/>
      <c r="K12" s="716"/>
      <c r="L12" s="716"/>
      <c r="M12" s="716"/>
      <c r="N12" s="716"/>
      <c r="O12" s="716"/>
      <c r="P12" s="716"/>
      <c r="Q12" s="716"/>
      <c r="R12" s="716"/>
      <c r="S12" s="717"/>
      <c r="T12" s="715"/>
      <c r="U12" s="716"/>
      <c r="V12" s="716"/>
      <c r="W12" s="716"/>
      <c r="X12" s="716"/>
      <c r="Y12" s="716"/>
      <c r="Z12" s="716"/>
      <c r="AA12" s="716"/>
      <c r="AB12" s="716"/>
      <c r="AC12" s="716"/>
      <c r="AD12" s="716"/>
      <c r="AE12" s="716"/>
      <c r="AF12" s="716"/>
      <c r="AG12" s="717"/>
    </row>
    <row r="13" spans="1:33" ht="18" customHeight="1" x14ac:dyDescent="0.15">
      <c r="A13" s="718" t="s">
        <v>955</v>
      </c>
      <c r="B13" s="719"/>
      <c r="C13" s="719"/>
      <c r="D13" s="719"/>
      <c r="E13" s="719"/>
      <c r="F13" s="719"/>
      <c r="G13" s="719"/>
      <c r="H13" s="719"/>
      <c r="I13" s="719"/>
      <c r="J13" s="719"/>
      <c r="K13" s="719"/>
      <c r="L13" s="719"/>
      <c r="M13" s="719"/>
      <c r="N13" s="719"/>
      <c r="O13" s="719"/>
      <c r="P13" s="719"/>
      <c r="Q13" s="719"/>
      <c r="R13" s="719"/>
      <c r="S13" s="720"/>
      <c r="T13" s="718" t="s">
        <v>956</v>
      </c>
      <c r="U13" s="719"/>
      <c r="V13" s="719"/>
      <c r="W13" s="719"/>
      <c r="X13" s="719"/>
      <c r="Y13" s="719"/>
      <c r="Z13" s="719"/>
      <c r="AA13" s="719"/>
      <c r="AB13" s="719"/>
      <c r="AC13" s="719"/>
      <c r="AD13" s="719"/>
      <c r="AE13" s="719"/>
      <c r="AF13" s="719"/>
      <c r="AG13" s="720"/>
    </row>
    <row r="14" spans="1:33" ht="18" customHeight="1" x14ac:dyDescent="0.15">
      <c r="A14" s="721" t="str">
        <f>'01.入会申込書'!M27</f>
        <v>▼選択</v>
      </c>
      <c r="B14" s="722"/>
      <c r="C14" s="722"/>
      <c r="D14" s="722"/>
      <c r="E14" s="722"/>
      <c r="F14" s="722"/>
      <c r="G14" s="722"/>
      <c r="H14" s="722"/>
      <c r="I14" s="725" t="s">
        <v>957</v>
      </c>
      <c r="J14" s="722" t="str">
        <f>'01.入会申込書'!AI27</f>
        <v/>
      </c>
      <c r="K14" s="722"/>
      <c r="L14" s="725" t="s">
        <v>958</v>
      </c>
      <c r="M14" s="713" t="str">
        <f>'01.入会申込書'!AP27</f>
        <v/>
      </c>
      <c r="N14" s="713"/>
      <c r="O14" s="713"/>
      <c r="P14" s="713"/>
      <c r="Q14" s="713"/>
      <c r="R14" s="713"/>
      <c r="S14" s="714"/>
      <c r="T14" s="712"/>
      <c r="U14" s="713"/>
      <c r="V14" s="713"/>
      <c r="W14" s="713"/>
      <c r="X14" s="713"/>
      <c r="Y14" s="713"/>
      <c r="Z14" s="713"/>
      <c r="AA14" s="713"/>
      <c r="AB14" s="713"/>
      <c r="AC14" s="713"/>
      <c r="AD14" s="713"/>
      <c r="AE14" s="713"/>
      <c r="AF14" s="713"/>
      <c r="AG14" s="714"/>
    </row>
    <row r="15" spans="1:33" ht="13.5" customHeight="1" x14ac:dyDescent="0.15">
      <c r="A15" s="723"/>
      <c r="B15" s="724"/>
      <c r="C15" s="724"/>
      <c r="D15" s="724"/>
      <c r="E15" s="724"/>
      <c r="F15" s="724"/>
      <c r="G15" s="724"/>
      <c r="H15" s="724"/>
      <c r="I15" s="726"/>
      <c r="J15" s="724"/>
      <c r="K15" s="724"/>
      <c r="L15" s="726"/>
      <c r="M15" s="716"/>
      <c r="N15" s="716"/>
      <c r="O15" s="716"/>
      <c r="P15" s="716"/>
      <c r="Q15" s="716"/>
      <c r="R15" s="716"/>
      <c r="S15" s="717"/>
      <c r="T15" s="715"/>
      <c r="U15" s="716"/>
      <c r="V15" s="716"/>
      <c r="W15" s="716"/>
      <c r="X15" s="716"/>
      <c r="Y15" s="716"/>
      <c r="Z15" s="716"/>
      <c r="AA15" s="716"/>
      <c r="AB15" s="716"/>
      <c r="AC15" s="716"/>
      <c r="AD15" s="716"/>
      <c r="AE15" s="716"/>
      <c r="AF15" s="716"/>
      <c r="AG15" s="717"/>
    </row>
    <row r="16" spans="1:33" ht="18" customHeight="1" x14ac:dyDescent="0.15">
      <c r="A16" s="730" t="s">
        <v>959</v>
      </c>
      <c r="B16" s="731"/>
      <c r="C16" s="731"/>
      <c r="D16" s="731"/>
      <c r="E16" s="732" t="str">
        <f>_xlfn.CONCAT('01.入会申込書'!O38,"-",'01.入会申込書'!S38)</f>
        <v>-</v>
      </c>
      <c r="F16" s="732"/>
      <c r="G16" s="732"/>
      <c r="H16" s="732"/>
      <c r="I16" s="732"/>
      <c r="J16" s="732"/>
      <c r="K16" s="732"/>
      <c r="L16" s="732"/>
      <c r="M16" s="732"/>
      <c r="N16" s="732"/>
      <c r="O16" s="732"/>
      <c r="P16" s="732"/>
      <c r="Q16" s="732"/>
      <c r="R16" s="732"/>
      <c r="S16" s="732"/>
      <c r="T16" s="732"/>
      <c r="U16" s="732"/>
      <c r="V16" s="732"/>
      <c r="W16" s="732"/>
      <c r="X16" s="732"/>
      <c r="Y16" s="732"/>
      <c r="Z16" s="732"/>
      <c r="AA16" s="732"/>
      <c r="AB16" s="732"/>
      <c r="AC16" s="732"/>
      <c r="AD16" s="732"/>
      <c r="AE16" s="732"/>
      <c r="AF16" s="732"/>
      <c r="AG16" s="733"/>
    </row>
    <row r="17" spans="1:33" ht="13.5" customHeight="1" x14ac:dyDescent="0.15">
      <c r="A17" s="734" t="str">
        <f>'01.入会申込書'!M39</f>
        <v>　</v>
      </c>
      <c r="B17" s="735"/>
      <c r="C17" s="735"/>
      <c r="D17" s="735"/>
      <c r="E17" s="735"/>
      <c r="F17" s="735"/>
      <c r="G17" s="735"/>
      <c r="H17" s="735"/>
      <c r="I17" s="735"/>
      <c r="J17" s="735"/>
      <c r="K17" s="735"/>
      <c r="L17" s="735"/>
      <c r="M17" s="735"/>
      <c r="N17" s="735"/>
      <c r="O17" s="735"/>
      <c r="P17" s="735"/>
      <c r="Q17" s="735"/>
      <c r="R17" s="735"/>
      <c r="S17" s="735"/>
      <c r="T17" s="735"/>
      <c r="U17" s="735"/>
      <c r="V17" s="735"/>
      <c r="W17" s="735"/>
      <c r="X17" s="735"/>
      <c r="Y17" s="735"/>
      <c r="Z17" s="735"/>
      <c r="AA17" s="735"/>
      <c r="AB17" s="735"/>
      <c r="AC17" s="735"/>
      <c r="AD17" s="735"/>
      <c r="AE17" s="735"/>
      <c r="AF17" s="735"/>
      <c r="AG17" s="736"/>
    </row>
    <row r="18" spans="1:33" ht="13.5" customHeight="1" x14ac:dyDescent="0.15">
      <c r="A18" s="737"/>
      <c r="B18" s="738"/>
      <c r="C18" s="738"/>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9"/>
    </row>
    <row r="19" spans="1:33" ht="18" customHeight="1" x14ac:dyDescent="0.15">
      <c r="A19" s="718" t="s">
        <v>960</v>
      </c>
      <c r="B19" s="719"/>
      <c r="C19" s="719"/>
      <c r="D19" s="719"/>
      <c r="E19" s="719"/>
      <c r="F19" s="719"/>
      <c r="G19" s="719"/>
      <c r="H19" s="719"/>
      <c r="I19" s="719"/>
      <c r="J19" s="719"/>
      <c r="K19" s="719"/>
      <c r="L19" s="719"/>
      <c r="M19" s="719"/>
      <c r="N19" s="719"/>
      <c r="O19" s="719"/>
      <c r="P19" s="720"/>
      <c r="Q19" s="718" t="s">
        <v>961</v>
      </c>
      <c r="R19" s="719"/>
      <c r="S19" s="719"/>
      <c r="T19" s="719"/>
      <c r="U19" s="719"/>
      <c r="V19" s="719"/>
      <c r="W19" s="719"/>
      <c r="X19" s="719"/>
      <c r="Y19" s="719"/>
      <c r="Z19" s="719"/>
      <c r="AA19" s="719"/>
      <c r="AB19" s="719"/>
      <c r="AC19" s="719"/>
      <c r="AD19" s="719"/>
      <c r="AE19" s="719"/>
      <c r="AF19" s="719"/>
      <c r="AG19" s="720"/>
    </row>
    <row r="20" spans="1:33" x14ac:dyDescent="0.15">
      <c r="A20" s="712" t="str">
        <f>_xlfn.CONCAT('01.入会申込書'!M41,"-",'01.入会申込書'!S41,"-",'01.入会申込書'!Y41)</f>
        <v>--</v>
      </c>
      <c r="B20" s="713"/>
      <c r="C20" s="713"/>
      <c r="D20" s="713"/>
      <c r="E20" s="713"/>
      <c r="F20" s="713"/>
      <c r="G20" s="713"/>
      <c r="H20" s="713"/>
      <c r="I20" s="713"/>
      <c r="J20" s="713"/>
      <c r="K20" s="713"/>
      <c r="L20" s="713"/>
      <c r="M20" s="713"/>
      <c r="N20" s="713"/>
      <c r="O20" s="713"/>
      <c r="P20" s="714"/>
      <c r="Q20" s="712" t="str">
        <f>IF(TRIM('01.入会申込書'!AK41)="","",_xlfn.CONCAT('01.入会申込書'!AK41,"-",'01.入会申込書'!AQ41,"-",'01.入会申込書'!AW41))</f>
        <v/>
      </c>
      <c r="R20" s="713"/>
      <c r="S20" s="713"/>
      <c r="T20" s="713"/>
      <c r="U20" s="713"/>
      <c r="V20" s="713"/>
      <c r="W20" s="713"/>
      <c r="X20" s="713"/>
      <c r="Y20" s="713"/>
      <c r="Z20" s="713"/>
      <c r="AA20" s="713"/>
      <c r="AB20" s="713"/>
      <c r="AC20" s="713"/>
      <c r="AD20" s="713"/>
      <c r="AE20" s="713"/>
      <c r="AF20" s="713"/>
      <c r="AG20" s="714"/>
    </row>
    <row r="21" spans="1:33" ht="9.75" customHeight="1" x14ac:dyDescent="0.15">
      <c r="A21" s="715"/>
      <c r="B21" s="716"/>
      <c r="C21" s="716"/>
      <c r="D21" s="716"/>
      <c r="E21" s="716"/>
      <c r="F21" s="716"/>
      <c r="G21" s="716"/>
      <c r="H21" s="716"/>
      <c r="I21" s="716"/>
      <c r="J21" s="716"/>
      <c r="K21" s="716"/>
      <c r="L21" s="716"/>
      <c r="M21" s="716"/>
      <c r="N21" s="716"/>
      <c r="O21" s="716"/>
      <c r="P21" s="717"/>
      <c r="Q21" s="715"/>
      <c r="R21" s="716"/>
      <c r="S21" s="716"/>
      <c r="T21" s="716"/>
      <c r="U21" s="716"/>
      <c r="V21" s="716"/>
      <c r="W21" s="716"/>
      <c r="X21" s="716"/>
      <c r="Y21" s="716"/>
      <c r="Z21" s="716"/>
      <c r="AA21" s="716"/>
      <c r="AB21" s="716"/>
      <c r="AC21" s="716"/>
      <c r="AD21" s="716"/>
      <c r="AE21" s="716"/>
      <c r="AF21" s="716"/>
      <c r="AG21" s="717"/>
    </row>
    <row r="22" spans="1:33" x14ac:dyDescent="0.15">
      <c r="B22" s="156"/>
      <c r="C22" s="156"/>
      <c r="D22" s="156"/>
      <c r="E22" s="156"/>
      <c r="F22" s="156"/>
      <c r="G22" s="156"/>
      <c r="H22" s="156"/>
      <c r="I22" s="156"/>
      <c r="J22" s="156"/>
      <c r="K22" s="156"/>
      <c r="L22" s="156"/>
      <c r="M22" s="157"/>
      <c r="N22" s="158" t="s">
        <v>962</v>
      </c>
      <c r="O22" s="158"/>
      <c r="P22" s="158" t="s">
        <v>963</v>
      </c>
      <c r="Q22" s="158"/>
      <c r="R22" s="158" t="s">
        <v>964</v>
      </c>
      <c r="S22" s="159"/>
      <c r="T22" s="156"/>
      <c r="U22" s="156"/>
      <c r="V22" s="156"/>
      <c r="W22" s="156"/>
      <c r="X22" s="156"/>
      <c r="Y22" s="156"/>
      <c r="Z22" s="156"/>
      <c r="AA22" s="156"/>
      <c r="AB22" s="156"/>
      <c r="AC22" s="156"/>
      <c r="AD22" s="156"/>
      <c r="AE22" s="156"/>
      <c r="AF22" s="156"/>
    </row>
    <row r="23" spans="1:33" ht="18.75" customHeight="1" x14ac:dyDescent="0.15">
      <c r="A23" s="160" t="s">
        <v>965</v>
      </c>
      <c r="B23" s="740" t="s">
        <v>966</v>
      </c>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1"/>
    </row>
    <row r="24" spans="1:33" ht="8.25" customHeight="1" x14ac:dyDescent="0.15">
      <c r="A24" s="161"/>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3"/>
    </row>
    <row r="25" spans="1:33" ht="18.75" customHeight="1" x14ac:dyDescent="0.15">
      <c r="A25" s="727" t="s">
        <v>965</v>
      </c>
      <c r="B25" s="728" t="s">
        <v>967</v>
      </c>
      <c r="C25" s="728"/>
      <c r="D25" s="728"/>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728"/>
      <c r="AG25" s="729"/>
    </row>
    <row r="26" spans="1:33" ht="18.75" customHeight="1" x14ac:dyDescent="0.15">
      <c r="A26" s="727"/>
      <c r="B26" s="728"/>
      <c r="C26" s="728"/>
      <c r="D26" s="728"/>
      <c r="E26" s="728"/>
      <c r="F26" s="728"/>
      <c r="G26" s="728"/>
      <c r="H26" s="728"/>
      <c r="I26" s="728"/>
      <c r="J26" s="728"/>
      <c r="K26" s="728"/>
      <c r="L26" s="728"/>
      <c r="M26" s="728"/>
      <c r="N26" s="728"/>
      <c r="O26" s="728"/>
      <c r="P26" s="728"/>
      <c r="Q26" s="728"/>
      <c r="R26" s="728"/>
      <c r="S26" s="728"/>
      <c r="T26" s="728"/>
      <c r="U26" s="728"/>
      <c r="V26" s="728"/>
      <c r="W26" s="728"/>
      <c r="X26" s="728"/>
      <c r="Y26" s="728"/>
      <c r="Z26" s="728"/>
      <c r="AA26" s="728"/>
      <c r="AB26" s="728"/>
      <c r="AC26" s="728"/>
      <c r="AD26" s="728"/>
      <c r="AE26" s="728"/>
      <c r="AF26" s="728"/>
      <c r="AG26" s="729"/>
    </row>
    <row r="27" spans="1:33" ht="8.25" customHeight="1" x14ac:dyDescent="0.15">
      <c r="A27" s="161"/>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3"/>
    </row>
    <row r="28" spans="1:33" ht="18.75" customHeight="1" x14ac:dyDescent="0.15">
      <c r="A28" s="727" t="s">
        <v>965</v>
      </c>
      <c r="B28" s="728" t="s">
        <v>968</v>
      </c>
      <c r="C28" s="742"/>
      <c r="D28" s="742"/>
      <c r="E28" s="742"/>
      <c r="F28" s="742"/>
      <c r="G28" s="742"/>
      <c r="H28" s="742"/>
      <c r="I28" s="742"/>
      <c r="J28" s="742"/>
      <c r="K28" s="742"/>
      <c r="L28" s="742"/>
      <c r="M28" s="742"/>
      <c r="N28" s="742"/>
      <c r="O28" s="742"/>
      <c r="P28" s="742"/>
      <c r="Q28" s="742"/>
      <c r="R28" s="742"/>
      <c r="S28" s="742"/>
      <c r="T28" s="742"/>
      <c r="U28" s="742"/>
      <c r="V28" s="742"/>
      <c r="W28" s="742"/>
      <c r="X28" s="742"/>
      <c r="Y28" s="742"/>
      <c r="Z28" s="742"/>
      <c r="AA28" s="742"/>
      <c r="AB28" s="742"/>
      <c r="AC28" s="742"/>
      <c r="AD28" s="742"/>
      <c r="AE28" s="742"/>
      <c r="AF28" s="742"/>
      <c r="AG28" s="743"/>
    </row>
    <row r="29" spans="1:33" ht="18.75" customHeight="1" x14ac:dyDescent="0.15">
      <c r="A29" s="727"/>
      <c r="B29" s="742"/>
      <c r="C29" s="742"/>
      <c r="D29" s="742"/>
      <c r="E29" s="742"/>
      <c r="F29" s="742"/>
      <c r="G29" s="742"/>
      <c r="H29" s="742"/>
      <c r="I29" s="742"/>
      <c r="J29" s="742"/>
      <c r="K29" s="742"/>
      <c r="L29" s="742"/>
      <c r="M29" s="742"/>
      <c r="N29" s="742"/>
      <c r="O29" s="742"/>
      <c r="P29" s="742"/>
      <c r="Q29" s="742"/>
      <c r="R29" s="742"/>
      <c r="S29" s="742"/>
      <c r="T29" s="742"/>
      <c r="U29" s="742"/>
      <c r="V29" s="742"/>
      <c r="W29" s="742"/>
      <c r="X29" s="742"/>
      <c r="Y29" s="742"/>
      <c r="Z29" s="742"/>
      <c r="AA29" s="742"/>
      <c r="AB29" s="742"/>
      <c r="AC29" s="742"/>
      <c r="AD29" s="742"/>
      <c r="AE29" s="742"/>
      <c r="AF29" s="742"/>
      <c r="AG29" s="743"/>
    </row>
    <row r="30" spans="1:33" ht="18.75" customHeight="1" x14ac:dyDescent="0.15">
      <c r="A30" s="727"/>
      <c r="B30" s="742"/>
      <c r="C30" s="742"/>
      <c r="D30" s="742"/>
      <c r="E30" s="742"/>
      <c r="F30" s="742"/>
      <c r="G30" s="742"/>
      <c r="H30" s="742"/>
      <c r="I30" s="742"/>
      <c r="J30" s="742"/>
      <c r="K30" s="742"/>
      <c r="L30" s="742"/>
      <c r="M30" s="742"/>
      <c r="N30" s="742"/>
      <c r="O30" s="742"/>
      <c r="P30" s="742"/>
      <c r="Q30" s="742"/>
      <c r="R30" s="742"/>
      <c r="S30" s="742"/>
      <c r="T30" s="742"/>
      <c r="U30" s="742"/>
      <c r="V30" s="742"/>
      <c r="W30" s="742"/>
      <c r="X30" s="742"/>
      <c r="Y30" s="742"/>
      <c r="Z30" s="742"/>
      <c r="AA30" s="742"/>
      <c r="AB30" s="742"/>
      <c r="AC30" s="742"/>
      <c r="AD30" s="742"/>
      <c r="AE30" s="742"/>
      <c r="AF30" s="742"/>
      <c r="AG30" s="743"/>
    </row>
    <row r="31" spans="1:33" ht="18.75" customHeight="1" x14ac:dyDescent="0.15">
      <c r="A31" s="727"/>
      <c r="B31" s="742"/>
      <c r="C31" s="742"/>
      <c r="D31" s="742"/>
      <c r="E31" s="742"/>
      <c r="F31" s="742"/>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743"/>
    </row>
    <row r="32" spans="1:33" ht="8.25" customHeight="1" x14ac:dyDescent="0.15">
      <c r="A32" s="161"/>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5"/>
    </row>
    <row r="33" spans="1:41" ht="18.75" customHeight="1" x14ac:dyDescent="0.15">
      <c r="A33" s="727" t="s">
        <v>965</v>
      </c>
      <c r="B33" s="728" t="s">
        <v>969</v>
      </c>
      <c r="C33" s="728"/>
      <c r="D33" s="728"/>
      <c r="E33" s="728"/>
      <c r="F33" s="728"/>
      <c r="G33" s="728"/>
      <c r="H33" s="728"/>
      <c r="I33" s="728"/>
      <c r="J33" s="728"/>
      <c r="K33" s="728"/>
      <c r="L33" s="728"/>
      <c r="M33" s="728"/>
      <c r="N33" s="728"/>
      <c r="O33" s="728"/>
      <c r="P33" s="728"/>
      <c r="Q33" s="728"/>
      <c r="R33" s="728"/>
      <c r="S33" s="728"/>
      <c r="T33" s="728"/>
      <c r="U33" s="728"/>
      <c r="V33" s="728"/>
      <c r="W33" s="728"/>
      <c r="X33" s="728"/>
      <c r="Y33" s="728"/>
      <c r="Z33" s="728"/>
      <c r="AA33" s="728"/>
      <c r="AB33" s="728"/>
      <c r="AC33" s="728"/>
      <c r="AD33" s="728"/>
      <c r="AE33" s="728"/>
      <c r="AF33" s="728"/>
      <c r="AG33" s="729"/>
    </row>
    <row r="34" spans="1:41" ht="18.75" customHeight="1" x14ac:dyDescent="0.15">
      <c r="A34" s="727"/>
      <c r="B34" s="728"/>
      <c r="C34" s="728"/>
      <c r="D34" s="728"/>
      <c r="E34" s="728"/>
      <c r="F34" s="728"/>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728"/>
      <c r="AE34" s="728"/>
      <c r="AF34" s="728"/>
      <c r="AG34" s="729"/>
    </row>
    <row r="35" spans="1:41" ht="18.75" customHeight="1" x14ac:dyDescent="0.15">
      <c r="A35" s="727"/>
      <c r="B35" s="728"/>
      <c r="C35" s="728"/>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9"/>
    </row>
    <row r="36" spans="1:41" ht="18.75" customHeight="1" x14ac:dyDescent="0.15">
      <c r="A36" s="727"/>
      <c r="B36" s="728"/>
      <c r="C36" s="728"/>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9"/>
    </row>
    <row r="37" spans="1:41" ht="8.25" customHeight="1" x14ac:dyDescent="0.15">
      <c r="A37" s="161"/>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3"/>
    </row>
    <row r="38" spans="1:41" ht="18.75" customHeight="1" x14ac:dyDescent="0.15">
      <c r="A38" s="727" t="s">
        <v>965</v>
      </c>
      <c r="B38" s="728" t="s">
        <v>970</v>
      </c>
      <c r="C38" s="728"/>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728"/>
      <c r="AB38" s="728"/>
      <c r="AC38" s="728"/>
      <c r="AD38" s="728"/>
      <c r="AE38" s="728"/>
      <c r="AF38" s="728"/>
      <c r="AG38" s="729"/>
    </row>
    <row r="39" spans="1:41" ht="18.75" customHeight="1" x14ac:dyDescent="0.15">
      <c r="A39" s="727"/>
      <c r="B39" s="728"/>
      <c r="C39" s="728"/>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9"/>
    </row>
    <row r="40" spans="1:41" ht="8.25" customHeight="1" x14ac:dyDescent="0.15">
      <c r="A40" s="161"/>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3"/>
    </row>
    <row r="41" spans="1:41" ht="18.75" customHeight="1" x14ac:dyDescent="0.15">
      <c r="A41" s="727" t="s">
        <v>965</v>
      </c>
      <c r="B41" s="728" t="s">
        <v>971</v>
      </c>
      <c r="C41" s="742"/>
      <c r="D41" s="742"/>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3"/>
    </row>
    <row r="42" spans="1:41" ht="18.75" customHeight="1" x14ac:dyDescent="0.15">
      <c r="A42" s="727"/>
      <c r="B42" s="742"/>
      <c r="C42" s="742"/>
      <c r="D42" s="742"/>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3"/>
    </row>
    <row r="43" spans="1:41" ht="18.75" customHeight="1" x14ac:dyDescent="0.15">
      <c r="A43" s="727"/>
      <c r="B43" s="742"/>
      <c r="C43" s="742"/>
      <c r="D43" s="742"/>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3"/>
      <c r="AO43" s="166"/>
    </row>
    <row r="44" spans="1:41" ht="8.25" customHeight="1" x14ac:dyDescent="0.15">
      <c r="A44" s="161"/>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5"/>
      <c r="AO44" s="166"/>
    </row>
    <row r="45" spans="1:41" ht="18.75" customHeight="1" x14ac:dyDescent="0.15">
      <c r="A45" s="167"/>
      <c r="B45" s="744" t="s">
        <v>972</v>
      </c>
      <c r="C45" s="744"/>
      <c r="D45" s="744"/>
      <c r="E45" s="744"/>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4"/>
      <c r="AD45" s="744"/>
      <c r="AE45" s="744"/>
      <c r="AF45" s="744"/>
      <c r="AG45" s="745"/>
    </row>
    <row r="46" spans="1:41" x14ac:dyDescent="0.15">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row>
    <row r="47" spans="1:41" x14ac:dyDescent="0.15">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row>
  </sheetData>
  <mergeCells count="37">
    <mergeCell ref="A38:A39"/>
    <mergeCell ref="B38:AG39"/>
    <mergeCell ref="A41:A43"/>
    <mergeCell ref="B41:AG43"/>
    <mergeCell ref="B45:AG45"/>
    <mergeCell ref="A33:A36"/>
    <mergeCell ref="B33:AG36"/>
    <mergeCell ref="A16:D16"/>
    <mergeCell ref="E16:AG16"/>
    <mergeCell ref="A17:AG18"/>
    <mergeCell ref="A19:P19"/>
    <mergeCell ref="Q19:AG19"/>
    <mergeCell ref="A20:P21"/>
    <mergeCell ref="Q20:AG21"/>
    <mergeCell ref="B23:AG23"/>
    <mergeCell ref="A25:A26"/>
    <mergeCell ref="B25:AG26"/>
    <mergeCell ref="A28:A31"/>
    <mergeCell ref="B28:AG31"/>
    <mergeCell ref="T14:AG15"/>
    <mergeCell ref="A10:S10"/>
    <mergeCell ref="T10:AG10"/>
    <mergeCell ref="A11:S12"/>
    <mergeCell ref="T11:AG12"/>
    <mergeCell ref="A13:S13"/>
    <mergeCell ref="T13:AG13"/>
    <mergeCell ref="A14:H15"/>
    <mergeCell ref="I14:I15"/>
    <mergeCell ref="J14:K15"/>
    <mergeCell ref="L14:L15"/>
    <mergeCell ref="M14:S15"/>
    <mergeCell ref="B8:AF8"/>
    <mergeCell ref="Y5:Z5"/>
    <mergeCell ref="AB5:AC5"/>
    <mergeCell ref="AE5:AF5"/>
    <mergeCell ref="A6:AG6"/>
    <mergeCell ref="B7:AF7"/>
  </mergeCells>
  <phoneticPr fontId="50"/>
  <pageMargins left="0.70866141732283472" right="0.70866141732283472" top="0.59055118110236227" bottom="0.59055118110236227"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3"/>
  <dimension ref="A1:AT139"/>
  <sheetViews>
    <sheetView topLeftCell="A112" workbookViewId="0">
      <selection activeCell="A83" sqref="A83:AT84"/>
    </sheetView>
  </sheetViews>
  <sheetFormatPr defaultColWidth="9" defaultRowHeight="13.5" x14ac:dyDescent="0.15"/>
  <cols>
    <col min="1" max="1" width="0.375" style="14" customWidth="1"/>
    <col min="2" max="8" width="2.125" style="14" customWidth="1"/>
    <col min="9" max="9" width="0.375" style="14" customWidth="1"/>
    <col min="10" max="60" width="2.125" style="14" customWidth="1"/>
    <col min="61" max="61" width="9" style="14" customWidth="1"/>
    <col min="62" max="16384" width="9" style="14"/>
  </cols>
  <sheetData>
    <row r="1" spans="1:46" s="17" customFormat="1" ht="10.5" customHeight="1" x14ac:dyDescent="0.15">
      <c r="A1" s="746" t="s">
        <v>351</v>
      </c>
      <c r="B1" s="747"/>
      <c r="C1" s="747"/>
      <c r="D1" s="747"/>
      <c r="E1" s="747"/>
      <c r="F1" s="747"/>
      <c r="G1" s="747"/>
      <c r="H1" s="747"/>
      <c r="I1" s="747"/>
      <c r="J1" s="747"/>
      <c r="K1" s="748"/>
      <c r="L1" s="749" t="s">
        <v>352</v>
      </c>
      <c r="M1" s="750"/>
      <c r="N1" s="750"/>
      <c r="O1" s="750"/>
      <c r="P1" s="750"/>
      <c r="Q1" s="750" t="s">
        <v>353</v>
      </c>
      <c r="R1" s="755"/>
      <c r="S1" s="755"/>
      <c r="T1" s="755"/>
      <c r="U1" s="755"/>
      <c r="V1" s="755"/>
      <c r="W1" s="755"/>
      <c r="X1" s="755"/>
      <c r="Y1" s="755"/>
      <c r="Z1" s="755"/>
      <c r="AA1" s="755"/>
      <c r="AB1" s="755"/>
      <c r="AC1" s="755"/>
      <c r="AD1" s="755"/>
      <c r="AE1" s="755"/>
      <c r="AF1" s="755"/>
      <c r="AG1" s="755"/>
      <c r="AH1" s="755"/>
      <c r="AI1" s="758" t="s">
        <v>354</v>
      </c>
      <c r="AJ1" s="751"/>
      <c r="AK1" s="752"/>
      <c r="AL1" s="752"/>
      <c r="AM1" s="752"/>
      <c r="AN1" s="752"/>
      <c r="AO1" s="752"/>
      <c r="AP1" s="752"/>
      <c r="AQ1" s="752"/>
      <c r="AR1" s="752"/>
      <c r="AS1" s="752"/>
      <c r="AT1" s="752"/>
    </row>
    <row r="2" spans="1:46" s="17" customFormat="1" ht="10.5" customHeight="1" x14ac:dyDescent="0.15">
      <c r="A2" s="761"/>
      <c r="B2" s="762"/>
      <c r="C2" s="762"/>
      <c r="D2" s="762"/>
      <c r="E2" s="762"/>
      <c r="F2" s="762"/>
      <c r="G2" s="762"/>
      <c r="H2" s="762"/>
      <c r="I2" s="762"/>
      <c r="J2" s="762"/>
      <c r="K2" s="763"/>
      <c r="L2" s="751"/>
      <c r="M2" s="752"/>
      <c r="N2" s="752"/>
      <c r="O2" s="752"/>
      <c r="P2" s="752"/>
      <c r="Q2" s="752"/>
      <c r="R2" s="756"/>
      <c r="S2" s="756"/>
      <c r="T2" s="756"/>
      <c r="U2" s="756"/>
      <c r="V2" s="756"/>
      <c r="W2" s="756"/>
      <c r="X2" s="756"/>
      <c r="Y2" s="756"/>
      <c r="Z2" s="756"/>
      <c r="AA2" s="756"/>
      <c r="AB2" s="756"/>
      <c r="AC2" s="756"/>
      <c r="AD2" s="756"/>
      <c r="AE2" s="756"/>
      <c r="AF2" s="756"/>
      <c r="AG2" s="756"/>
      <c r="AH2" s="756"/>
      <c r="AI2" s="759"/>
      <c r="AJ2" s="751"/>
      <c r="AK2" s="752"/>
      <c r="AL2" s="752"/>
      <c r="AM2" s="752"/>
      <c r="AN2" s="752"/>
      <c r="AO2" s="752"/>
      <c r="AP2" s="752"/>
      <c r="AQ2" s="752"/>
      <c r="AR2" s="752"/>
      <c r="AS2" s="752"/>
      <c r="AT2" s="752"/>
    </row>
    <row r="3" spans="1:46" s="17" customFormat="1" ht="5.25" customHeight="1" x14ac:dyDescent="0.15">
      <c r="A3" s="764"/>
      <c r="B3" s="762"/>
      <c r="C3" s="762"/>
      <c r="D3" s="762"/>
      <c r="E3" s="762"/>
      <c r="F3" s="762"/>
      <c r="G3" s="762"/>
      <c r="H3" s="762"/>
      <c r="I3" s="762"/>
      <c r="J3" s="762"/>
      <c r="K3" s="763"/>
      <c r="L3" s="753"/>
      <c r="M3" s="754"/>
      <c r="N3" s="754"/>
      <c r="O3" s="754"/>
      <c r="P3" s="754"/>
      <c r="Q3" s="754"/>
      <c r="R3" s="757"/>
      <c r="S3" s="757"/>
      <c r="T3" s="757"/>
      <c r="U3" s="757"/>
      <c r="V3" s="757"/>
      <c r="W3" s="757"/>
      <c r="X3" s="757"/>
      <c r="Y3" s="757"/>
      <c r="Z3" s="757"/>
      <c r="AA3" s="757"/>
      <c r="AB3" s="757"/>
      <c r="AC3" s="757"/>
      <c r="AD3" s="757"/>
      <c r="AE3" s="757"/>
      <c r="AF3" s="757"/>
      <c r="AG3" s="757"/>
      <c r="AH3" s="757"/>
      <c r="AI3" s="760"/>
      <c r="AJ3" s="751"/>
      <c r="AK3" s="752"/>
      <c r="AL3" s="752"/>
      <c r="AM3" s="752"/>
      <c r="AN3" s="752"/>
      <c r="AO3" s="752"/>
      <c r="AP3" s="752"/>
      <c r="AQ3" s="752"/>
      <c r="AR3" s="752"/>
      <c r="AS3" s="752"/>
      <c r="AT3" s="752"/>
    </row>
    <row r="4" spans="1:46" s="17" customFormat="1" ht="5.25" customHeight="1" x14ac:dyDescent="0.15">
      <c r="A4" s="764"/>
      <c r="B4" s="762"/>
      <c r="C4" s="762"/>
      <c r="D4" s="762"/>
      <c r="E4" s="762"/>
      <c r="F4" s="762"/>
      <c r="G4" s="762"/>
      <c r="H4" s="762"/>
      <c r="I4" s="762"/>
      <c r="J4" s="762"/>
      <c r="K4" s="763"/>
      <c r="L4" s="749" t="s">
        <v>355</v>
      </c>
      <c r="M4" s="750"/>
      <c r="N4" s="750"/>
      <c r="O4" s="750"/>
      <c r="P4" s="750"/>
      <c r="Q4" s="750" t="s">
        <v>356</v>
      </c>
      <c r="R4" s="755"/>
      <c r="S4" s="755"/>
      <c r="T4" s="755"/>
      <c r="U4" s="755"/>
      <c r="V4" s="755"/>
      <c r="W4" s="755"/>
      <c r="X4" s="755"/>
      <c r="Y4" s="755"/>
      <c r="Z4" s="755"/>
      <c r="AA4" s="755"/>
      <c r="AB4" s="755"/>
      <c r="AC4" s="755"/>
      <c r="AD4" s="755"/>
      <c r="AE4" s="755"/>
      <c r="AF4" s="755"/>
      <c r="AG4" s="755"/>
      <c r="AH4" s="755"/>
      <c r="AI4" s="758" t="s">
        <v>357</v>
      </c>
      <c r="AJ4" s="751"/>
      <c r="AK4" s="752"/>
      <c r="AL4" s="752"/>
      <c r="AM4" s="752"/>
      <c r="AN4" s="752"/>
      <c r="AO4" s="752"/>
      <c r="AP4" s="752"/>
      <c r="AQ4" s="752"/>
      <c r="AR4" s="752"/>
      <c r="AS4" s="752"/>
      <c r="AT4" s="752"/>
    </row>
    <row r="5" spans="1:46" s="17" customFormat="1" ht="10.5" customHeight="1" x14ac:dyDescent="0.15">
      <c r="A5" s="764"/>
      <c r="B5" s="762"/>
      <c r="C5" s="762"/>
      <c r="D5" s="762"/>
      <c r="E5" s="762"/>
      <c r="F5" s="762"/>
      <c r="G5" s="762"/>
      <c r="H5" s="762"/>
      <c r="I5" s="762"/>
      <c r="J5" s="762"/>
      <c r="K5" s="763"/>
      <c r="L5" s="751"/>
      <c r="M5" s="752"/>
      <c r="N5" s="752"/>
      <c r="O5" s="752"/>
      <c r="P5" s="752"/>
      <c r="Q5" s="752"/>
      <c r="R5" s="756"/>
      <c r="S5" s="756"/>
      <c r="T5" s="756"/>
      <c r="U5" s="756"/>
      <c r="V5" s="756"/>
      <c r="W5" s="756"/>
      <c r="X5" s="756"/>
      <c r="Y5" s="756"/>
      <c r="Z5" s="756"/>
      <c r="AA5" s="756"/>
      <c r="AB5" s="756"/>
      <c r="AC5" s="756"/>
      <c r="AD5" s="756"/>
      <c r="AE5" s="756"/>
      <c r="AF5" s="756"/>
      <c r="AG5" s="756"/>
      <c r="AH5" s="756"/>
      <c r="AI5" s="759"/>
      <c r="AJ5" s="751"/>
      <c r="AK5" s="752"/>
      <c r="AL5" s="752"/>
      <c r="AM5" s="752"/>
      <c r="AN5" s="752"/>
      <c r="AO5" s="752"/>
      <c r="AP5" s="752"/>
      <c r="AQ5" s="752"/>
      <c r="AR5" s="752"/>
      <c r="AS5" s="752"/>
      <c r="AT5" s="752"/>
    </row>
    <row r="6" spans="1:46" s="17" customFormat="1" ht="10.5" customHeight="1" x14ac:dyDescent="0.15">
      <c r="A6" s="764"/>
      <c r="B6" s="762"/>
      <c r="C6" s="762"/>
      <c r="D6" s="762"/>
      <c r="E6" s="762"/>
      <c r="F6" s="762"/>
      <c r="G6" s="762"/>
      <c r="H6" s="762"/>
      <c r="I6" s="762"/>
      <c r="J6" s="762"/>
      <c r="K6" s="763"/>
      <c r="L6" s="751"/>
      <c r="M6" s="752"/>
      <c r="N6" s="752"/>
      <c r="O6" s="752"/>
      <c r="P6" s="754"/>
      <c r="Q6" s="754"/>
      <c r="R6" s="757"/>
      <c r="S6" s="757"/>
      <c r="T6" s="757"/>
      <c r="U6" s="757"/>
      <c r="V6" s="757"/>
      <c r="W6" s="757"/>
      <c r="X6" s="757"/>
      <c r="Y6" s="757"/>
      <c r="Z6" s="757"/>
      <c r="AA6" s="757"/>
      <c r="AB6" s="757"/>
      <c r="AC6" s="757"/>
      <c r="AD6" s="757"/>
      <c r="AE6" s="757"/>
      <c r="AF6" s="757"/>
      <c r="AG6" s="757"/>
      <c r="AH6" s="757"/>
      <c r="AI6" s="760"/>
      <c r="AJ6" s="751"/>
      <c r="AK6" s="752"/>
      <c r="AL6" s="752"/>
      <c r="AM6" s="752"/>
      <c r="AN6" s="752"/>
      <c r="AO6" s="752"/>
      <c r="AP6" s="752"/>
      <c r="AQ6" s="752"/>
      <c r="AR6" s="752"/>
      <c r="AS6" s="752"/>
      <c r="AT6" s="752"/>
    </row>
    <row r="7" spans="1:46" s="17" customFormat="1" ht="10.5" customHeight="1" x14ac:dyDescent="0.15">
      <c r="A7" s="746" t="s">
        <v>358</v>
      </c>
      <c r="B7" s="747"/>
      <c r="C7" s="747"/>
      <c r="D7" s="747"/>
      <c r="E7" s="747"/>
      <c r="F7" s="747"/>
      <c r="G7" s="747"/>
      <c r="H7" s="747"/>
      <c r="I7" s="747"/>
      <c r="J7" s="747"/>
      <c r="K7" s="747"/>
      <c r="L7" s="747"/>
      <c r="M7" s="747"/>
      <c r="N7" s="747"/>
      <c r="O7" s="748"/>
      <c r="P7" s="746"/>
      <c r="Q7" s="765"/>
      <c r="R7" s="765"/>
      <c r="S7" s="765"/>
      <c r="T7" s="765"/>
      <c r="U7" s="765"/>
      <c r="V7" s="765"/>
      <c r="W7" s="765"/>
      <c r="X7" s="765"/>
      <c r="Y7" s="765"/>
      <c r="Z7" s="765"/>
      <c r="AA7" s="765"/>
      <c r="AB7" s="765"/>
      <c r="AC7" s="766"/>
      <c r="AD7" s="746" t="s">
        <v>359</v>
      </c>
      <c r="AE7" s="765"/>
      <c r="AF7" s="765"/>
      <c r="AG7" s="765"/>
      <c r="AH7" s="765"/>
      <c r="AI7" s="766"/>
      <c r="AJ7" s="751"/>
      <c r="AK7" s="752"/>
      <c r="AL7" s="752"/>
      <c r="AM7" s="752"/>
      <c r="AN7" s="752"/>
      <c r="AO7" s="752"/>
      <c r="AP7" s="752"/>
      <c r="AQ7" s="752"/>
      <c r="AR7" s="752"/>
      <c r="AS7" s="752"/>
      <c r="AT7" s="752"/>
    </row>
    <row r="8" spans="1:46" s="17" customFormat="1" ht="10.5" customHeight="1" x14ac:dyDescent="0.15">
      <c r="A8" s="761"/>
      <c r="B8" s="762"/>
      <c r="C8" s="762"/>
      <c r="D8" s="762"/>
      <c r="E8" s="762"/>
      <c r="F8" s="762"/>
      <c r="G8" s="762"/>
      <c r="H8" s="762"/>
      <c r="I8" s="762"/>
      <c r="J8" s="762"/>
      <c r="K8" s="762"/>
      <c r="L8" s="762"/>
      <c r="M8" s="762"/>
      <c r="N8" s="762"/>
      <c r="O8" s="763"/>
      <c r="P8" s="767"/>
      <c r="Q8" s="768"/>
      <c r="R8" s="768"/>
      <c r="S8" s="768"/>
      <c r="T8" s="768"/>
      <c r="U8" s="768"/>
      <c r="V8" s="768"/>
      <c r="W8" s="768"/>
      <c r="X8" s="768"/>
      <c r="Y8" s="768"/>
      <c r="Z8" s="768"/>
      <c r="AA8" s="768"/>
      <c r="AB8" s="768"/>
      <c r="AC8" s="769"/>
      <c r="AD8" s="749"/>
      <c r="AE8" s="750"/>
      <c r="AF8" s="750"/>
      <c r="AG8" s="750"/>
      <c r="AH8" s="750"/>
      <c r="AI8" s="758"/>
      <c r="AJ8" s="751"/>
      <c r="AK8" s="752"/>
      <c r="AL8" s="752"/>
      <c r="AM8" s="752"/>
      <c r="AN8" s="752"/>
      <c r="AO8" s="752"/>
      <c r="AP8" s="752"/>
      <c r="AQ8" s="752"/>
      <c r="AR8" s="752"/>
      <c r="AS8" s="752"/>
      <c r="AT8" s="752"/>
    </row>
    <row r="9" spans="1:46" s="17" customFormat="1" ht="10.5" customHeight="1" x14ac:dyDescent="0.15">
      <c r="A9" s="764"/>
      <c r="B9" s="762"/>
      <c r="C9" s="762"/>
      <c r="D9" s="762"/>
      <c r="E9" s="762"/>
      <c r="F9" s="762"/>
      <c r="G9" s="762"/>
      <c r="H9" s="762"/>
      <c r="I9" s="762"/>
      <c r="J9" s="762"/>
      <c r="K9" s="762"/>
      <c r="L9" s="762"/>
      <c r="M9" s="762"/>
      <c r="N9" s="762"/>
      <c r="O9" s="763"/>
      <c r="P9" s="770"/>
      <c r="Q9" s="771"/>
      <c r="R9" s="771"/>
      <c r="S9" s="771"/>
      <c r="T9" s="771"/>
      <c r="U9" s="771"/>
      <c r="V9" s="771"/>
      <c r="W9" s="771"/>
      <c r="X9" s="771"/>
      <c r="Y9" s="771"/>
      <c r="Z9" s="771"/>
      <c r="AA9" s="771"/>
      <c r="AB9" s="771"/>
      <c r="AC9" s="772"/>
      <c r="AD9" s="751"/>
      <c r="AE9" s="752"/>
      <c r="AF9" s="752"/>
      <c r="AG9" s="752"/>
      <c r="AH9" s="752"/>
      <c r="AI9" s="759"/>
      <c r="AJ9" s="751"/>
      <c r="AK9" s="752"/>
      <c r="AL9" s="752"/>
      <c r="AM9" s="752"/>
      <c r="AN9" s="752"/>
      <c r="AO9" s="752"/>
      <c r="AP9" s="752"/>
      <c r="AQ9" s="752"/>
      <c r="AR9" s="752"/>
      <c r="AS9" s="752"/>
      <c r="AT9" s="752"/>
    </row>
    <row r="10" spans="1:46" s="17" customFormat="1" ht="10.5" customHeight="1" x14ac:dyDescent="0.15">
      <c r="A10" s="764"/>
      <c r="B10" s="762"/>
      <c r="C10" s="762"/>
      <c r="D10" s="762"/>
      <c r="E10" s="762"/>
      <c r="F10" s="762"/>
      <c r="G10" s="762"/>
      <c r="H10" s="762"/>
      <c r="I10" s="762"/>
      <c r="J10" s="762"/>
      <c r="K10" s="762"/>
      <c r="L10" s="762"/>
      <c r="M10" s="762"/>
      <c r="N10" s="762"/>
      <c r="O10" s="763"/>
      <c r="P10" s="773"/>
      <c r="Q10" s="774"/>
      <c r="R10" s="774"/>
      <c r="S10" s="774"/>
      <c r="T10" s="774"/>
      <c r="U10" s="774"/>
      <c r="V10" s="774"/>
      <c r="W10" s="774"/>
      <c r="X10" s="774"/>
      <c r="Y10" s="774"/>
      <c r="Z10" s="774"/>
      <c r="AA10" s="774"/>
      <c r="AB10" s="774"/>
      <c r="AC10" s="775"/>
      <c r="AD10" s="753"/>
      <c r="AE10" s="754"/>
      <c r="AF10" s="754"/>
      <c r="AG10" s="754"/>
      <c r="AH10" s="754"/>
      <c r="AI10" s="760"/>
      <c r="AJ10" s="751"/>
      <c r="AK10" s="752"/>
      <c r="AL10" s="752"/>
      <c r="AM10" s="752"/>
      <c r="AN10" s="752"/>
      <c r="AO10" s="752"/>
      <c r="AP10" s="752"/>
      <c r="AQ10" s="752"/>
      <c r="AR10" s="752"/>
      <c r="AS10" s="752"/>
      <c r="AT10" s="752"/>
    </row>
    <row r="11" spans="1:46" ht="6" customHeight="1" x14ac:dyDescent="0.15">
      <c r="A11" s="776" t="s">
        <v>360</v>
      </c>
      <c r="B11" s="653"/>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c r="AT11" s="653"/>
    </row>
    <row r="12" spans="1:46" ht="6.75" customHeight="1" x14ac:dyDescent="0.15">
      <c r="A12" s="653"/>
      <c r="B12" s="653"/>
      <c r="C12" s="653"/>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3"/>
      <c r="AJ12" s="653"/>
      <c r="AK12" s="653"/>
      <c r="AL12" s="653"/>
      <c r="AM12" s="653"/>
      <c r="AN12" s="653"/>
      <c r="AO12" s="653"/>
      <c r="AP12" s="653"/>
      <c r="AQ12" s="653"/>
      <c r="AR12" s="653"/>
      <c r="AS12" s="653"/>
      <c r="AT12" s="653"/>
    </row>
    <row r="13" spans="1:46" ht="10.5" customHeight="1" x14ac:dyDescent="0.15">
      <c r="A13" s="653"/>
      <c r="B13" s="653"/>
      <c r="C13" s="653"/>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c r="AQ13" s="653"/>
      <c r="AR13" s="653"/>
      <c r="AS13" s="653"/>
      <c r="AT13" s="653"/>
    </row>
    <row r="14" spans="1:46" ht="10.5" customHeight="1" x14ac:dyDescent="0.15">
      <c r="A14" s="653"/>
      <c r="B14" s="653"/>
      <c r="C14" s="653"/>
      <c r="D14" s="653"/>
      <c r="E14" s="653"/>
      <c r="F14" s="653"/>
      <c r="G14" s="653"/>
      <c r="H14" s="653"/>
      <c r="I14" s="653"/>
      <c r="J14" s="653"/>
      <c r="K14" s="653"/>
      <c r="L14" s="653"/>
      <c r="M14" s="653"/>
      <c r="N14" s="653"/>
      <c r="O14" s="653"/>
      <c r="P14" s="653"/>
      <c r="Q14" s="653"/>
      <c r="R14" s="653"/>
      <c r="S14" s="653"/>
      <c r="T14" s="653"/>
      <c r="U14" s="653"/>
      <c r="V14" s="653"/>
      <c r="W14" s="653"/>
      <c r="X14" s="653"/>
      <c r="Y14" s="653"/>
      <c r="Z14" s="653"/>
      <c r="AA14" s="653"/>
      <c r="AB14" s="653"/>
      <c r="AC14" s="653"/>
      <c r="AD14" s="653"/>
      <c r="AE14" s="653"/>
      <c r="AF14" s="653"/>
      <c r="AG14" s="653"/>
      <c r="AH14" s="653"/>
      <c r="AI14" s="653"/>
      <c r="AJ14" s="653"/>
      <c r="AK14" s="653"/>
      <c r="AL14" s="653"/>
      <c r="AM14" s="653"/>
      <c r="AN14" s="653"/>
      <c r="AO14" s="653"/>
      <c r="AP14" s="653"/>
      <c r="AQ14" s="653"/>
      <c r="AR14" s="653"/>
      <c r="AS14" s="653"/>
      <c r="AT14" s="653"/>
    </row>
    <row r="15" spans="1:46" ht="6" customHeight="1" x14ac:dyDescent="0.15">
      <c r="A15" s="653"/>
      <c r="B15" s="653"/>
      <c r="C15" s="653"/>
      <c r="D15" s="653"/>
      <c r="E15" s="653"/>
      <c r="F15" s="653"/>
      <c r="G15" s="653"/>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53"/>
      <c r="AK15" s="653"/>
      <c r="AL15" s="653"/>
      <c r="AM15" s="653"/>
      <c r="AN15" s="653"/>
      <c r="AO15" s="653"/>
      <c r="AP15" s="653"/>
      <c r="AQ15" s="653"/>
      <c r="AR15" s="653"/>
      <c r="AS15" s="653"/>
      <c r="AT15" s="653"/>
    </row>
    <row r="16" spans="1:46" ht="6.75" customHeight="1" x14ac:dyDescent="0.15">
      <c r="A16" s="653"/>
      <c r="B16" s="653"/>
      <c r="C16" s="653"/>
      <c r="D16" s="653"/>
      <c r="E16" s="653"/>
      <c r="F16" s="653"/>
      <c r="G16" s="653"/>
      <c r="H16" s="653"/>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c r="AF16" s="653"/>
      <c r="AG16" s="653"/>
      <c r="AH16" s="653"/>
      <c r="AI16" s="653"/>
      <c r="AJ16" s="653"/>
      <c r="AK16" s="653"/>
      <c r="AL16" s="653"/>
      <c r="AM16" s="653"/>
      <c r="AN16" s="653"/>
      <c r="AO16" s="653"/>
      <c r="AP16" s="653"/>
      <c r="AQ16" s="653"/>
      <c r="AR16" s="653"/>
      <c r="AS16" s="653"/>
      <c r="AT16" s="653"/>
    </row>
    <row r="17" spans="1:46" ht="3.75" customHeight="1" x14ac:dyDescent="0.15">
      <c r="A17" s="653"/>
      <c r="B17" s="653"/>
      <c r="C17" s="653"/>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c r="AP17" s="653"/>
      <c r="AQ17" s="653"/>
      <c r="AR17" s="653"/>
      <c r="AS17" s="653"/>
      <c r="AT17" s="653"/>
    </row>
    <row r="18" spans="1:46" ht="5.25" customHeight="1" x14ac:dyDescent="0.15">
      <c r="A18" s="653"/>
      <c r="B18" s="653"/>
      <c r="C18" s="653"/>
      <c r="D18" s="653"/>
      <c r="E18" s="653"/>
      <c r="F18" s="653"/>
      <c r="G18" s="653"/>
      <c r="H18" s="653"/>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c r="AK18" s="653"/>
      <c r="AL18" s="653"/>
      <c r="AM18" s="653"/>
      <c r="AN18" s="653"/>
      <c r="AO18" s="653"/>
      <c r="AP18" s="653"/>
      <c r="AQ18" s="653"/>
      <c r="AR18" s="653"/>
      <c r="AS18" s="653"/>
      <c r="AT18" s="653"/>
    </row>
    <row r="19" spans="1:46" s="45" customFormat="1" ht="10.5" customHeight="1" x14ac:dyDescent="0.15">
      <c r="A19" s="777" t="s">
        <v>361</v>
      </c>
      <c r="B19" s="653"/>
      <c r="C19" s="653"/>
      <c r="D19" s="653"/>
      <c r="E19" s="653"/>
      <c r="F19" s="653"/>
      <c r="G19" s="653"/>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3"/>
      <c r="AK19" s="653"/>
      <c r="AL19" s="653"/>
      <c r="AM19" s="653"/>
      <c r="AN19" s="653"/>
      <c r="AO19" s="653"/>
      <c r="AP19" s="653"/>
      <c r="AQ19" s="653"/>
      <c r="AR19" s="653"/>
      <c r="AS19" s="653"/>
      <c r="AT19" s="653"/>
    </row>
    <row r="20" spans="1:46" s="45" customFormat="1" ht="10.5" customHeight="1" x14ac:dyDescent="0.15">
      <c r="A20" s="653"/>
      <c r="B20" s="653"/>
      <c r="C20" s="653"/>
      <c r="D20" s="653"/>
      <c r="E20" s="653"/>
      <c r="F20" s="653"/>
      <c r="G20" s="653"/>
      <c r="H20" s="653"/>
      <c r="I20" s="653"/>
      <c r="J20" s="653"/>
      <c r="K20" s="653"/>
      <c r="L20" s="653"/>
      <c r="M20" s="653"/>
      <c r="N20" s="653"/>
      <c r="O20" s="653"/>
      <c r="P20" s="653"/>
      <c r="Q20" s="653"/>
      <c r="R20" s="653"/>
      <c r="S20" s="653"/>
      <c r="T20" s="653"/>
      <c r="U20" s="653"/>
      <c r="V20" s="653"/>
      <c r="W20" s="653"/>
      <c r="X20" s="653"/>
      <c r="Y20" s="653"/>
      <c r="Z20" s="653"/>
      <c r="AA20" s="653"/>
      <c r="AB20" s="653"/>
      <c r="AC20" s="653"/>
      <c r="AD20" s="653"/>
      <c r="AE20" s="653"/>
      <c r="AF20" s="653"/>
      <c r="AG20" s="653"/>
      <c r="AH20" s="653"/>
      <c r="AI20" s="653"/>
      <c r="AJ20" s="653"/>
      <c r="AK20" s="653"/>
      <c r="AL20" s="653"/>
      <c r="AM20" s="653"/>
      <c r="AN20" s="653"/>
      <c r="AO20" s="653"/>
      <c r="AP20" s="653"/>
      <c r="AQ20" s="653"/>
      <c r="AR20" s="653"/>
      <c r="AS20" s="653"/>
      <c r="AT20" s="653"/>
    </row>
    <row r="21" spans="1:46" s="45" customFormat="1" ht="10.5" customHeight="1" x14ac:dyDescent="0.15">
      <c r="A21" s="778"/>
      <c r="B21" s="778"/>
      <c r="C21" s="778"/>
      <c r="D21" s="778"/>
      <c r="E21" s="778"/>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c r="AN21" s="778"/>
      <c r="AO21" s="778"/>
      <c r="AP21" s="778"/>
      <c r="AQ21" s="778"/>
      <c r="AR21" s="778"/>
      <c r="AS21" s="778"/>
      <c r="AT21" s="778"/>
    </row>
    <row r="22" spans="1:46" s="45" customFormat="1" ht="10.5" customHeight="1" x14ac:dyDescent="0.15">
      <c r="A22" s="777" t="s">
        <v>362</v>
      </c>
      <c r="B22" s="653"/>
      <c r="C22" s="653"/>
      <c r="D22" s="653"/>
      <c r="E22" s="653"/>
      <c r="F22" s="653"/>
      <c r="G22" s="653"/>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row>
    <row r="23" spans="1:46" s="45" customFormat="1" ht="10.5" customHeight="1" x14ac:dyDescent="0.15">
      <c r="A23" s="653"/>
      <c r="B23" s="653"/>
      <c r="C23" s="653"/>
      <c r="D23" s="653"/>
      <c r="E23" s="653"/>
      <c r="F23" s="653"/>
      <c r="G23" s="653"/>
      <c r="H23" s="653"/>
      <c r="I23" s="653"/>
      <c r="J23" s="653"/>
      <c r="K23" s="653"/>
      <c r="L23" s="653"/>
      <c r="M23" s="653"/>
      <c r="N23" s="653"/>
      <c r="O23" s="653"/>
      <c r="P23" s="653"/>
      <c r="Q23" s="653"/>
      <c r="R23" s="653"/>
      <c r="S23" s="653"/>
      <c r="T23" s="653"/>
      <c r="U23" s="653"/>
      <c r="V23" s="653"/>
      <c r="W23" s="653"/>
      <c r="X23" s="653"/>
      <c r="Y23" s="653"/>
      <c r="Z23" s="653"/>
      <c r="AA23" s="653"/>
      <c r="AB23" s="653"/>
      <c r="AC23" s="653"/>
      <c r="AD23" s="653"/>
      <c r="AE23" s="653"/>
      <c r="AF23" s="653"/>
      <c r="AG23" s="653"/>
      <c r="AH23" s="653"/>
      <c r="AI23" s="653"/>
      <c r="AJ23" s="653"/>
      <c r="AK23" s="653"/>
      <c r="AL23" s="653"/>
      <c r="AM23" s="653"/>
      <c r="AN23" s="653"/>
      <c r="AO23" s="653"/>
      <c r="AP23" s="653"/>
      <c r="AQ23" s="653"/>
      <c r="AR23" s="653"/>
      <c r="AS23" s="653"/>
      <c r="AT23" s="653"/>
    </row>
    <row r="24" spans="1:46" s="45" customFormat="1" ht="10.5" customHeight="1" x14ac:dyDescent="0.15">
      <c r="B24" s="779" t="s">
        <v>1364</v>
      </c>
      <c r="C24" s="777"/>
      <c r="D24" s="777"/>
      <c r="E24" s="777"/>
      <c r="F24" s="777"/>
      <c r="G24" s="777"/>
      <c r="H24" s="777"/>
      <c r="I24" s="777"/>
      <c r="J24" s="777"/>
      <c r="K24" s="777"/>
      <c r="L24" s="777"/>
      <c r="M24" s="777"/>
      <c r="N24" s="777"/>
      <c r="O24" s="777"/>
      <c r="P24" s="777"/>
      <c r="Q24" s="777"/>
      <c r="R24" s="777"/>
      <c r="S24" s="777"/>
      <c r="T24" s="777"/>
      <c r="U24" s="777"/>
      <c r="V24" s="777"/>
      <c r="W24" s="777"/>
      <c r="X24" s="777"/>
      <c r="Y24" s="777"/>
      <c r="Z24" s="777"/>
      <c r="AA24" s="777"/>
      <c r="AB24" s="777"/>
      <c r="AC24" s="777"/>
      <c r="AD24" s="2"/>
      <c r="AE24" s="2"/>
      <c r="AF24" s="2"/>
      <c r="AG24" s="640" t="s">
        <v>363</v>
      </c>
      <c r="AH24" s="640"/>
      <c r="AI24" s="780" t="str">
        <f>'01.入会申込書'!AP25</f>
        <v/>
      </c>
      <c r="AJ24" s="780"/>
      <c r="AK24" s="640" t="s">
        <v>364</v>
      </c>
      <c r="AL24" s="640"/>
      <c r="AM24" s="780" t="str">
        <f>'01.入会申込書'!AT25</f>
        <v/>
      </c>
      <c r="AN24" s="780"/>
      <c r="AO24" s="640" t="s">
        <v>365</v>
      </c>
      <c r="AP24" s="640"/>
      <c r="AQ24" s="780" t="str">
        <f>'01.入会申込書'!AX25</f>
        <v/>
      </c>
      <c r="AR24" s="780"/>
      <c r="AS24" s="640" t="s">
        <v>366</v>
      </c>
      <c r="AT24" s="640"/>
    </row>
    <row r="25" spans="1:46" s="45" customFormat="1" ht="10.5" customHeight="1" x14ac:dyDescent="0.15">
      <c r="A25" s="14"/>
      <c r="B25" s="777"/>
      <c r="C25" s="777"/>
      <c r="D25" s="777"/>
      <c r="E25" s="777"/>
      <c r="F25" s="777"/>
      <c r="G25" s="777"/>
      <c r="H25" s="777"/>
      <c r="I25" s="777"/>
      <c r="J25" s="777"/>
      <c r="K25" s="777"/>
      <c r="L25" s="777"/>
      <c r="M25" s="777"/>
      <c r="N25" s="777"/>
      <c r="O25" s="777"/>
      <c r="P25" s="777"/>
      <c r="Q25" s="777"/>
      <c r="R25" s="777"/>
      <c r="S25" s="777"/>
      <c r="T25" s="777"/>
      <c r="U25" s="777"/>
      <c r="V25" s="777"/>
      <c r="W25" s="777"/>
      <c r="X25" s="777"/>
      <c r="Y25" s="777"/>
      <c r="Z25" s="777"/>
      <c r="AA25" s="777"/>
      <c r="AB25" s="777"/>
      <c r="AC25" s="777"/>
      <c r="AD25" s="2"/>
      <c r="AE25" s="2"/>
      <c r="AF25" s="2"/>
      <c r="AG25" s="640"/>
      <c r="AH25" s="640"/>
      <c r="AI25" s="780"/>
      <c r="AJ25" s="780"/>
      <c r="AK25" s="640"/>
      <c r="AL25" s="640"/>
      <c r="AM25" s="780"/>
      <c r="AN25" s="780"/>
      <c r="AO25" s="640"/>
      <c r="AP25" s="640"/>
      <c r="AQ25" s="780"/>
      <c r="AR25" s="780"/>
      <c r="AS25" s="640"/>
      <c r="AT25" s="640"/>
    </row>
    <row r="26" spans="1:46" s="45" customFormat="1" ht="7.5" customHeight="1" x14ac:dyDescent="0.15">
      <c r="A26" s="781"/>
      <c r="B26" s="778"/>
      <c r="C26" s="778"/>
      <c r="D26" s="778"/>
      <c r="E26" s="778"/>
      <c r="F26" s="778"/>
      <c r="G26" s="778"/>
      <c r="H26" s="778"/>
      <c r="I26" s="778"/>
      <c r="J26" s="778"/>
      <c r="K26" s="778"/>
      <c r="L26" s="778"/>
      <c r="M26" s="778"/>
      <c r="N26" s="778"/>
      <c r="O26" s="778"/>
      <c r="P26" s="778"/>
      <c r="Q26" s="778"/>
      <c r="R26" s="778"/>
      <c r="S26" s="778"/>
      <c r="T26" s="778"/>
      <c r="U26" s="778"/>
      <c r="V26" s="778"/>
      <c r="W26" s="778"/>
      <c r="X26" s="778"/>
      <c r="Y26" s="778"/>
      <c r="Z26" s="778"/>
      <c r="AA26" s="778"/>
      <c r="AB26" s="778"/>
      <c r="AC26" s="778"/>
      <c r="AD26" s="778"/>
      <c r="AE26" s="778"/>
      <c r="AF26" s="778"/>
      <c r="AG26" s="778"/>
      <c r="AH26" s="778"/>
      <c r="AI26" s="778"/>
      <c r="AJ26" s="778"/>
      <c r="AK26" s="778"/>
      <c r="AL26" s="778"/>
      <c r="AM26" s="778"/>
      <c r="AN26" s="778"/>
      <c r="AO26" s="778"/>
      <c r="AP26" s="778"/>
      <c r="AQ26" s="778"/>
      <c r="AR26" s="778"/>
      <c r="AS26" s="778"/>
      <c r="AT26" s="778"/>
    </row>
    <row r="27" spans="1:46" s="45" customFormat="1" ht="11.25" customHeight="1" x14ac:dyDescent="0.15">
      <c r="A27" s="782"/>
      <c r="B27" s="785"/>
      <c r="C27" s="785"/>
      <c r="D27" s="785"/>
      <c r="E27" s="786" t="s">
        <v>367</v>
      </c>
      <c r="F27" s="787"/>
      <c r="G27" s="787"/>
      <c r="H27" s="787"/>
      <c r="I27" s="73"/>
      <c r="J27" s="788" t="str">
        <f>'01.入会申込書'!M33</f>
        <v/>
      </c>
      <c r="K27" s="789"/>
      <c r="L27" s="789"/>
      <c r="M27" s="789"/>
      <c r="N27" s="789"/>
      <c r="O27" s="789"/>
      <c r="P27" s="789"/>
      <c r="Q27" s="789"/>
      <c r="R27" s="789"/>
      <c r="S27" s="789"/>
      <c r="T27" s="789"/>
      <c r="U27" s="789"/>
      <c r="V27" s="789"/>
      <c r="W27" s="789"/>
      <c r="X27" s="789"/>
      <c r="Y27" s="789"/>
      <c r="Z27" s="789"/>
      <c r="AA27" s="789"/>
      <c r="AB27" s="789"/>
      <c r="AC27" s="789"/>
      <c r="AD27" s="789"/>
      <c r="AE27" s="789"/>
      <c r="AF27" s="789"/>
      <c r="AG27" s="789"/>
      <c r="AH27" s="789"/>
      <c r="AI27" s="789"/>
      <c r="AJ27" s="789"/>
      <c r="AK27" s="789"/>
      <c r="AL27" s="789"/>
      <c r="AM27" s="789"/>
      <c r="AN27" s="789"/>
      <c r="AO27" s="789"/>
      <c r="AP27" s="789"/>
      <c r="AQ27" s="789"/>
      <c r="AR27" s="789"/>
      <c r="AS27" s="789"/>
      <c r="AT27" s="790"/>
    </row>
    <row r="28" spans="1:46" s="45" customFormat="1" ht="11.25" customHeight="1" x14ac:dyDescent="0.15">
      <c r="A28" s="783"/>
      <c r="B28" s="691" t="s">
        <v>368</v>
      </c>
      <c r="C28" s="691"/>
      <c r="D28" s="691"/>
      <c r="E28" s="691"/>
      <c r="F28" s="691"/>
      <c r="G28" s="691"/>
      <c r="H28" s="691"/>
      <c r="I28" s="792"/>
      <c r="J28" s="794" t="str">
        <f>'01.入会申込書'!M35</f>
        <v/>
      </c>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5"/>
      <c r="AP28" s="795"/>
      <c r="AQ28" s="795"/>
      <c r="AR28" s="795"/>
      <c r="AS28" s="795"/>
      <c r="AT28" s="796"/>
    </row>
    <row r="29" spans="1:46" s="45" customFormat="1" ht="11.25" customHeight="1" x14ac:dyDescent="0.15">
      <c r="A29" s="783"/>
      <c r="B29" s="691"/>
      <c r="C29" s="691"/>
      <c r="D29" s="691"/>
      <c r="E29" s="691"/>
      <c r="F29" s="691"/>
      <c r="G29" s="691"/>
      <c r="H29" s="691"/>
      <c r="I29" s="793"/>
      <c r="J29" s="797"/>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9"/>
    </row>
    <row r="30" spans="1:46" s="45" customFormat="1" ht="11.25" customHeight="1" x14ac:dyDescent="0.15">
      <c r="A30" s="783"/>
      <c r="B30" s="691"/>
      <c r="C30" s="691"/>
      <c r="D30" s="691"/>
      <c r="E30" s="691"/>
      <c r="F30" s="691"/>
      <c r="G30" s="691"/>
      <c r="H30" s="691"/>
      <c r="I30" s="793"/>
      <c r="J30" s="797"/>
      <c r="K30" s="798"/>
      <c r="L30" s="798"/>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c r="AN30" s="798"/>
      <c r="AO30" s="798"/>
      <c r="AP30" s="798"/>
      <c r="AQ30" s="798"/>
      <c r="AR30" s="798"/>
      <c r="AS30" s="798"/>
      <c r="AT30" s="799"/>
    </row>
    <row r="31" spans="1:46" s="45" customFormat="1" ht="11.25" customHeight="1" x14ac:dyDescent="0.15">
      <c r="A31" s="783"/>
      <c r="B31" s="691"/>
      <c r="C31" s="691"/>
      <c r="D31" s="691"/>
      <c r="E31" s="691"/>
      <c r="F31" s="691"/>
      <c r="G31" s="691"/>
      <c r="H31" s="691"/>
      <c r="I31" s="793"/>
      <c r="J31" s="797"/>
      <c r="K31" s="798"/>
      <c r="L31" s="798"/>
      <c r="M31" s="798"/>
      <c r="N31" s="798"/>
      <c r="O31" s="798"/>
      <c r="P31" s="798"/>
      <c r="Q31" s="798"/>
      <c r="R31" s="798"/>
      <c r="S31" s="798"/>
      <c r="T31" s="798"/>
      <c r="U31" s="798"/>
      <c r="V31" s="798"/>
      <c r="W31" s="798"/>
      <c r="X31" s="798"/>
      <c r="Y31" s="798"/>
      <c r="Z31" s="798"/>
      <c r="AA31" s="798"/>
      <c r="AB31" s="798"/>
      <c r="AC31" s="798"/>
      <c r="AD31" s="798"/>
      <c r="AE31" s="798"/>
      <c r="AF31" s="798"/>
      <c r="AG31" s="798"/>
      <c r="AH31" s="798"/>
      <c r="AI31" s="798"/>
      <c r="AJ31" s="798"/>
      <c r="AK31" s="798"/>
      <c r="AL31" s="798"/>
      <c r="AM31" s="798"/>
      <c r="AN31" s="798"/>
      <c r="AO31" s="798"/>
      <c r="AP31" s="798"/>
      <c r="AQ31" s="798"/>
      <c r="AR31" s="798"/>
      <c r="AS31" s="798"/>
      <c r="AT31" s="799"/>
    </row>
    <row r="32" spans="1:46" s="45" customFormat="1" ht="11.25" customHeight="1" x14ac:dyDescent="0.15">
      <c r="A32" s="784"/>
      <c r="B32" s="791"/>
      <c r="C32" s="791"/>
      <c r="D32" s="791"/>
      <c r="E32" s="791"/>
      <c r="F32" s="791"/>
      <c r="G32" s="791"/>
      <c r="H32" s="791"/>
      <c r="I32" s="671"/>
      <c r="J32" s="800"/>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1"/>
      <c r="AJ32" s="801"/>
      <c r="AK32" s="801"/>
      <c r="AL32" s="801"/>
      <c r="AM32" s="801"/>
      <c r="AN32" s="801"/>
      <c r="AO32" s="801"/>
      <c r="AP32" s="801"/>
      <c r="AQ32" s="801"/>
      <c r="AR32" s="801"/>
      <c r="AS32" s="801"/>
      <c r="AT32" s="802"/>
    </row>
    <row r="33" spans="1:46" s="45" customFormat="1" ht="11.25" customHeight="1" x14ac:dyDescent="0.15">
      <c r="A33" s="782"/>
      <c r="B33" s="785"/>
      <c r="C33" s="785"/>
      <c r="D33" s="785"/>
      <c r="E33" s="786" t="s">
        <v>369</v>
      </c>
      <c r="F33" s="787"/>
      <c r="G33" s="787"/>
      <c r="H33" s="787"/>
      <c r="I33" s="73"/>
      <c r="J33" s="788" t="str">
        <f>'01.入会申込書'!M45</f>
        <v/>
      </c>
      <c r="K33" s="789"/>
      <c r="L33" s="789"/>
      <c r="M33" s="789"/>
      <c r="N33" s="789"/>
      <c r="O33" s="789"/>
      <c r="P33" s="789"/>
      <c r="Q33" s="789"/>
      <c r="R33" s="789"/>
      <c r="S33" s="789"/>
      <c r="T33" s="789"/>
      <c r="U33" s="789"/>
      <c r="V33" s="789"/>
      <c r="W33" s="789"/>
      <c r="X33" s="789"/>
      <c r="Y33" s="789"/>
      <c r="Z33" s="789"/>
      <c r="AA33" s="790"/>
      <c r="AB33" s="803" t="s">
        <v>370</v>
      </c>
      <c r="AC33" s="804"/>
      <c r="AD33" s="804"/>
      <c r="AE33" s="805"/>
      <c r="AF33" s="809" t="str">
        <f>'01.入会申込書'!AF45</f>
        <v>▼選択</v>
      </c>
      <c r="AG33" s="810"/>
      <c r="AH33" s="810"/>
      <c r="AI33" s="810" t="str">
        <f>'01.入会申込書'!AJ45</f>
        <v/>
      </c>
      <c r="AJ33" s="813"/>
      <c r="AK33" s="785" t="s">
        <v>371</v>
      </c>
      <c r="AL33" s="815"/>
      <c r="AM33" s="810" t="str">
        <f>'01.入会申込書'!AP45</f>
        <v/>
      </c>
      <c r="AN33" s="813"/>
      <c r="AO33" s="785" t="s">
        <v>372</v>
      </c>
      <c r="AP33" s="815"/>
      <c r="AQ33" s="810" t="str">
        <f>'01.入会申込書'!AT45</f>
        <v/>
      </c>
      <c r="AR33" s="813"/>
      <c r="AS33" s="785" t="s">
        <v>373</v>
      </c>
      <c r="AT33" s="792"/>
    </row>
    <row r="34" spans="1:46" s="45" customFormat="1" ht="11.25" customHeight="1" x14ac:dyDescent="0.15">
      <c r="A34" s="783"/>
      <c r="B34" s="691" t="s">
        <v>374</v>
      </c>
      <c r="C34" s="691"/>
      <c r="D34" s="691"/>
      <c r="E34" s="691"/>
      <c r="F34" s="691"/>
      <c r="G34" s="691"/>
      <c r="H34" s="691"/>
      <c r="I34" s="792"/>
      <c r="J34" s="794">
        <f>'01.入会申込書'!M47</f>
        <v>0</v>
      </c>
      <c r="K34" s="795"/>
      <c r="L34" s="795"/>
      <c r="M34" s="795"/>
      <c r="N34" s="795"/>
      <c r="O34" s="795"/>
      <c r="P34" s="795"/>
      <c r="Q34" s="795"/>
      <c r="R34" s="795"/>
      <c r="S34" s="795"/>
      <c r="T34" s="795"/>
      <c r="U34" s="795"/>
      <c r="V34" s="795"/>
      <c r="W34" s="795"/>
      <c r="X34" s="795"/>
      <c r="Y34" s="795"/>
      <c r="Z34" s="795"/>
      <c r="AA34" s="796"/>
      <c r="AB34" s="806"/>
      <c r="AC34" s="807"/>
      <c r="AD34" s="807"/>
      <c r="AE34" s="808"/>
      <c r="AF34" s="811"/>
      <c r="AG34" s="812"/>
      <c r="AH34" s="812"/>
      <c r="AI34" s="814"/>
      <c r="AJ34" s="814"/>
      <c r="AK34" s="778"/>
      <c r="AL34" s="778"/>
      <c r="AM34" s="814"/>
      <c r="AN34" s="814"/>
      <c r="AO34" s="778"/>
      <c r="AP34" s="778"/>
      <c r="AQ34" s="814"/>
      <c r="AR34" s="814"/>
      <c r="AS34" s="648"/>
      <c r="AT34" s="793"/>
    </row>
    <row r="35" spans="1:46" s="45" customFormat="1" ht="11.25" customHeight="1" x14ac:dyDescent="0.15">
      <c r="A35" s="783"/>
      <c r="B35" s="691"/>
      <c r="C35" s="691"/>
      <c r="D35" s="691"/>
      <c r="E35" s="691"/>
      <c r="F35" s="691"/>
      <c r="G35" s="691"/>
      <c r="H35" s="691"/>
      <c r="I35" s="793"/>
      <c r="J35" s="797"/>
      <c r="K35" s="798"/>
      <c r="L35" s="798"/>
      <c r="M35" s="798"/>
      <c r="N35" s="798"/>
      <c r="O35" s="798"/>
      <c r="P35" s="798"/>
      <c r="Q35" s="798"/>
      <c r="R35" s="798"/>
      <c r="S35" s="798"/>
      <c r="T35" s="798"/>
      <c r="U35" s="798"/>
      <c r="V35" s="798"/>
      <c r="W35" s="798"/>
      <c r="X35" s="798"/>
      <c r="Y35" s="798"/>
      <c r="Z35" s="798"/>
      <c r="AA35" s="799"/>
      <c r="AB35" s="806"/>
      <c r="AC35" s="807"/>
      <c r="AD35" s="807"/>
      <c r="AE35" s="808"/>
      <c r="AF35" s="811"/>
      <c r="AG35" s="812"/>
      <c r="AH35" s="812"/>
      <c r="AI35" s="814"/>
      <c r="AJ35" s="814"/>
      <c r="AK35" s="778"/>
      <c r="AL35" s="778"/>
      <c r="AM35" s="814"/>
      <c r="AN35" s="814"/>
      <c r="AO35" s="778"/>
      <c r="AP35" s="778"/>
      <c r="AQ35" s="814"/>
      <c r="AR35" s="814"/>
      <c r="AS35" s="648"/>
      <c r="AT35" s="793"/>
    </row>
    <row r="36" spans="1:46" s="45" customFormat="1" ht="11.25" customHeight="1" x14ac:dyDescent="0.15">
      <c r="A36" s="783"/>
      <c r="B36" s="691"/>
      <c r="C36" s="691"/>
      <c r="D36" s="691"/>
      <c r="E36" s="691"/>
      <c r="F36" s="691"/>
      <c r="G36" s="691"/>
      <c r="H36" s="691"/>
      <c r="I36" s="793"/>
      <c r="J36" s="797"/>
      <c r="K36" s="798"/>
      <c r="L36" s="798"/>
      <c r="M36" s="798"/>
      <c r="N36" s="798"/>
      <c r="O36" s="798"/>
      <c r="P36" s="798"/>
      <c r="Q36" s="798"/>
      <c r="R36" s="798"/>
      <c r="S36" s="798"/>
      <c r="T36" s="798"/>
      <c r="U36" s="798"/>
      <c r="V36" s="798"/>
      <c r="W36" s="798"/>
      <c r="X36" s="798"/>
      <c r="Y36" s="798"/>
      <c r="Z36" s="798"/>
      <c r="AA36" s="799"/>
      <c r="AB36" s="806" t="s">
        <v>375</v>
      </c>
      <c r="AC36" s="807"/>
      <c r="AD36" s="807"/>
      <c r="AE36" s="808"/>
      <c r="AF36" s="811" t="str">
        <f>'01.入会申込書'!AY45</f>
        <v/>
      </c>
      <c r="AG36" s="812"/>
      <c r="AH36" s="812"/>
      <c r="AI36" s="812"/>
      <c r="AJ36" s="812"/>
      <c r="AK36" s="812"/>
      <c r="AL36" s="812"/>
      <c r="AM36" s="812"/>
      <c r="AN36" s="812"/>
      <c r="AO36" s="812"/>
      <c r="AP36" s="812"/>
      <c r="AQ36" s="812"/>
      <c r="AR36" s="812"/>
      <c r="AS36" s="812"/>
      <c r="AT36" s="819"/>
    </row>
    <row r="37" spans="1:46" s="45" customFormat="1" ht="6.75" customHeight="1" x14ac:dyDescent="0.15">
      <c r="A37" s="783"/>
      <c r="B37" s="691"/>
      <c r="C37" s="691"/>
      <c r="D37" s="691"/>
      <c r="E37" s="691"/>
      <c r="F37" s="691"/>
      <c r="G37" s="691"/>
      <c r="H37" s="691"/>
      <c r="I37" s="793"/>
      <c r="J37" s="797"/>
      <c r="K37" s="798"/>
      <c r="L37" s="798"/>
      <c r="M37" s="798"/>
      <c r="N37" s="798"/>
      <c r="O37" s="798"/>
      <c r="P37" s="798"/>
      <c r="Q37" s="798"/>
      <c r="R37" s="798"/>
      <c r="S37" s="798"/>
      <c r="T37" s="798"/>
      <c r="U37" s="798"/>
      <c r="V37" s="798"/>
      <c r="W37" s="798"/>
      <c r="X37" s="798"/>
      <c r="Y37" s="798"/>
      <c r="Z37" s="798"/>
      <c r="AA37" s="799"/>
      <c r="AB37" s="806"/>
      <c r="AC37" s="807"/>
      <c r="AD37" s="807"/>
      <c r="AE37" s="808"/>
      <c r="AF37" s="811"/>
      <c r="AG37" s="812"/>
      <c r="AH37" s="812"/>
      <c r="AI37" s="812"/>
      <c r="AJ37" s="812"/>
      <c r="AK37" s="812"/>
      <c r="AL37" s="812"/>
      <c r="AM37" s="812"/>
      <c r="AN37" s="812"/>
      <c r="AO37" s="812"/>
      <c r="AP37" s="812"/>
      <c r="AQ37" s="812"/>
      <c r="AR37" s="812"/>
      <c r="AS37" s="812"/>
      <c r="AT37" s="819"/>
    </row>
    <row r="38" spans="1:46" s="45" customFormat="1" ht="6" customHeight="1" x14ac:dyDescent="0.15">
      <c r="A38" s="784"/>
      <c r="B38" s="791"/>
      <c r="C38" s="791"/>
      <c r="D38" s="791"/>
      <c r="E38" s="791"/>
      <c r="F38" s="791"/>
      <c r="G38" s="791"/>
      <c r="H38" s="791"/>
      <c r="I38" s="671"/>
      <c r="J38" s="800"/>
      <c r="K38" s="801"/>
      <c r="L38" s="801"/>
      <c r="M38" s="801"/>
      <c r="N38" s="801"/>
      <c r="O38" s="801"/>
      <c r="P38" s="801"/>
      <c r="Q38" s="801"/>
      <c r="R38" s="801"/>
      <c r="S38" s="801"/>
      <c r="T38" s="801"/>
      <c r="U38" s="801"/>
      <c r="V38" s="801"/>
      <c r="W38" s="801"/>
      <c r="X38" s="801"/>
      <c r="Y38" s="801"/>
      <c r="Z38" s="801"/>
      <c r="AA38" s="802"/>
      <c r="AB38" s="816"/>
      <c r="AC38" s="817"/>
      <c r="AD38" s="817"/>
      <c r="AE38" s="818"/>
      <c r="AF38" s="820"/>
      <c r="AG38" s="821"/>
      <c r="AH38" s="821"/>
      <c r="AI38" s="821"/>
      <c r="AJ38" s="821"/>
      <c r="AK38" s="821"/>
      <c r="AL38" s="821"/>
      <c r="AM38" s="821"/>
      <c r="AN38" s="821"/>
      <c r="AO38" s="821"/>
      <c r="AP38" s="821"/>
      <c r="AQ38" s="821"/>
      <c r="AR38" s="821"/>
      <c r="AS38" s="821"/>
      <c r="AT38" s="822"/>
    </row>
    <row r="39" spans="1:46" s="45" customFormat="1" ht="11.25" customHeight="1" x14ac:dyDescent="0.15">
      <c r="A39" s="667"/>
      <c r="B39" s="785"/>
      <c r="C39" s="785"/>
      <c r="D39" s="785"/>
      <c r="E39" s="786" t="s">
        <v>376</v>
      </c>
      <c r="F39" s="787"/>
      <c r="G39" s="787"/>
      <c r="H39" s="787"/>
      <c r="I39" s="73"/>
      <c r="J39" s="824"/>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825"/>
      <c r="AJ39" s="825"/>
      <c r="AK39" s="825"/>
      <c r="AL39" s="825"/>
      <c r="AM39" s="825"/>
      <c r="AN39" s="825"/>
      <c r="AO39" s="825"/>
      <c r="AP39" s="825"/>
      <c r="AQ39" s="825"/>
      <c r="AR39" s="825"/>
      <c r="AS39" s="825"/>
      <c r="AT39" s="826"/>
    </row>
    <row r="40" spans="1:46" s="45" customFormat="1" ht="11.25" customHeight="1" x14ac:dyDescent="0.15">
      <c r="A40" s="823"/>
      <c r="B40" s="827" t="s">
        <v>377</v>
      </c>
      <c r="C40" s="827"/>
      <c r="D40" s="827"/>
      <c r="E40" s="827"/>
      <c r="F40" s="827"/>
      <c r="G40" s="827"/>
      <c r="H40" s="827"/>
      <c r="I40" s="785"/>
      <c r="J40" s="37" t="s">
        <v>378</v>
      </c>
      <c r="K40" s="828" t="str">
        <f>'01.入会申込書'!O38</f>
        <v/>
      </c>
      <c r="L40" s="829"/>
      <c r="M40" s="829"/>
      <c r="N40" s="829"/>
      <c r="O40" s="35" t="s">
        <v>379</v>
      </c>
      <c r="P40" s="828" t="str">
        <f>'01.入会申込書'!S38</f>
        <v/>
      </c>
      <c r="Q40" s="829"/>
      <c r="R40" s="829"/>
      <c r="S40" s="829"/>
      <c r="T40" s="829"/>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8"/>
    </row>
    <row r="41" spans="1:46" s="45" customFormat="1" ht="11.25" customHeight="1" x14ac:dyDescent="0.15">
      <c r="A41" s="823"/>
      <c r="B41" s="827"/>
      <c r="C41" s="827"/>
      <c r="D41" s="827"/>
      <c r="E41" s="827"/>
      <c r="F41" s="827"/>
      <c r="G41" s="827"/>
      <c r="H41" s="827"/>
      <c r="I41" s="793"/>
      <c r="J41" s="798" t="str">
        <f>'01.入会申込書'!M39</f>
        <v>　</v>
      </c>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648" t="s">
        <v>380</v>
      </c>
      <c r="AH41" s="648"/>
      <c r="AI41" s="648"/>
      <c r="AJ41" s="830" t="str">
        <f>'01.入会申込書'!M41</f>
        <v/>
      </c>
      <c r="AK41" s="831"/>
      <c r="AL41" s="831"/>
      <c r="AM41" s="648" t="s">
        <v>381</v>
      </c>
      <c r="AN41" s="830" t="str">
        <f>'01.入会申込書'!S41</f>
        <v/>
      </c>
      <c r="AO41" s="831"/>
      <c r="AP41" s="831"/>
      <c r="AQ41" s="648" t="s">
        <v>382</v>
      </c>
      <c r="AR41" s="830" t="str">
        <f>'01.入会申込書'!Y41</f>
        <v/>
      </c>
      <c r="AS41" s="831"/>
      <c r="AT41" s="832"/>
    </row>
    <row r="42" spans="1:46" s="45" customFormat="1" ht="8.25" customHeight="1" x14ac:dyDescent="0.15">
      <c r="A42" s="823"/>
      <c r="B42" s="827"/>
      <c r="C42" s="827"/>
      <c r="D42" s="827"/>
      <c r="E42" s="827"/>
      <c r="F42" s="827"/>
      <c r="G42" s="827"/>
      <c r="H42" s="827"/>
      <c r="I42" s="793"/>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648"/>
      <c r="AH42" s="648"/>
      <c r="AI42" s="648"/>
      <c r="AJ42" s="831"/>
      <c r="AK42" s="831"/>
      <c r="AL42" s="831"/>
      <c r="AM42" s="648"/>
      <c r="AN42" s="831"/>
      <c r="AO42" s="831"/>
      <c r="AP42" s="831"/>
      <c r="AQ42" s="648"/>
      <c r="AR42" s="831"/>
      <c r="AS42" s="831"/>
      <c r="AT42" s="832"/>
    </row>
    <row r="43" spans="1:46" s="45" customFormat="1" ht="11.25" customHeight="1" x14ac:dyDescent="0.15">
      <c r="A43" s="823"/>
      <c r="B43" s="833" t="s">
        <v>383</v>
      </c>
      <c r="C43" s="833"/>
      <c r="D43" s="833"/>
      <c r="E43" s="833"/>
      <c r="F43" s="833"/>
      <c r="G43" s="833"/>
      <c r="H43" s="833"/>
      <c r="I43" s="793"/>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648" t="s">
        <v>384</v>
      </c>
      <c r="AH43" s="648"/>
      <c r="AI43" s="648"/>
      <c r="AJ43" s="830" t="str">
        <f>'01.入会申込書'!AK41</f>
        <v/>
      </c>
      <c r="AK43" s="831"/>
      <c r="AL43" s="831"/>
      <c r="AM43" s="648" t="s">
        <v>385</v>
      </c>
      <c r="AN43" s="830" t="str">
        <f>'01.入会申込書'!AQ41</f>
        <v/>
      </c>
      <c r="AO43" s="831"/>
      <c r="AP43" s="831"/>
      <c r="AQ43" s="648" t="s">
        <v>386</v>
      </c>
      <c r="AR43" s="830" t="str">
        <f>'01.入会申込書'!AW41</f>
        <v/>
      </c>
      <c r="AS43" s="831"/>
      <c r="AT43" s="832"/>
    </row>
    <row r="44" spans="1:46" s="45" customFormat="1" ht="9" customHeight="1" x14ac:dyDescent="0.15">
      <c r="A44" s="670"/>
      <c r="B44" s="834"/>
      <c r="C44" s="834"/>
      <c r="D44" s="834"/>
      <c r="E44" s="834"/>
      <c r="F44" s="834"/>
      <c r="G44" s="834"/>
      <c r="H44" s="834"/>
      <c r="I44" s="67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666"/>
      <c r="AH44" s="666"/>
      <c r="AI44" s="666"/>
      <c r="AJ44" s="835"/>
      <c r="AK44" s="835"/>
      <c r="AL44" s="835"/>
      <c r="AM44" s="666"/>
      <c r="AN44" s="835"/>
      <c r="AO44" s="835"/>
      <c r="AP44" s="835"/>
      <c r="AQ44" s="666"/>
      <c r="AR44" s="835"/>
      <c r="AS44" s="835"/>
      <c r="AT44" s="836"/>
    </row>
    <row r="45" spans="1:46" s="45" customFormat="1" ht="11.25" customHeight="1" x14ac:dyDescent="0.15">
      <c r="A45" s="667"/>
      <c r="B45" s="785"/>
      <c r="C45" s="785"/>
      <c r="D45" s="785"/>
      <c r="E45" s="786" t="s">
        <v>387</v>
      </c>
      <c r="F45" s="787"/>
      <c r="G45" s="787"/>
      <c r="H45" s="787"/>
      <c r="I45" s="74"/>
      <c r="J45" s="824"/>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825"/>
      <c r="AN45" s="825"/>
      <c r="AO45" s="825"/>
      <c r="AP45" s="825"/>
      <c r="AQ45" s="825"/>
      <c r="AR45" s="825"/>
      <c r="AS45" s="825"/>
      <c r="AT45" s="826"/>
    </row>
    <row r="46" spans="1:46" s="45" customFormat="1" ht="11.25" customHeight="1" x14ac:dyDescent="0.15">
      <c r="A46" s="823"/>
      <c r="B46" s="837" t="s">
        <v>388</v>
      </c>
      <c r="C46" s="691"/>
      <c r="D46" s="691"/>
      <c r="E46" s="691"/>
      <c r="F46" s="691"/>
      <c r="G46" s="691"/>
      <c r="H46" s="691"/>
      <c r="I46" s="792"/>
      <c r="J46" s="105" t="s">
        <v>389</v>
      </c>
      <c r="K46" s="838" t="str">
        <f>'01.入会申込書'!O51</f>
        <v/>
      </c>
      <c r="L46" s="668"/>
      <c r="M46" s="668"/>
      <c r="N46" s="668"/>
      <c r="O46" s="113" t="s">
        <v>390</v>
      </c>
      <c r="P46" s="828" t="str">
        <f>'01.入会申込書'!S51</f>
        <v/>
      </c>
      <c r="Q46" s="829"/>
      <c r="R46" s="829"/>
      <c r="S46" s="829"/>
      <c r="T46" s="82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20"/>
    </row>
    <row r="47" spans="1:46" s="45" customFormat="1" ht="11.25" customHeight="1" x14ac:dyDescent="0.15">
      <c r="A47" s="823"/>
      <c r="B47" s="691"/>
      <c r="C47" s="691"/>
      <c r="D47" s="691"/>
      <c r="E47" s="691"/>
      <c r="F47" s="691"/>
      <c r="G47" s="691"/>
      <c r="H47" s="691"/>
      <c r="I47" s="793"/>
      <c r="J47" s="839" t="str">
        <f>'01.入会申込書'!M52</f>
        <v>　</v>
      </c>
      <c r="K47" s="839"/>
      <c r="L47" s="839"/>
      <c r="M47" s="839"/>
      <c r="N47" s="839"/>
      <c r="O47" s="839"/>
      <c r="P47" s="839"/>
      <c r="Q47" s="839"/>
      <c r="R47" s="839"/>
      <c r="S47" s="839"/>
      <c r="T47" s="839"/>
      <c r="U47" s="839"/>
      <c r="V47" s="839"/>
      <c r="W47" s="839"/>
      <c r="X47" s="839"/>
      <c r="Y47" s="839"/>
      <c r="Z47" s="839"/>
      <c r="AA47" s="839"/>
      <c r="AB47" s="839"/>
      <c r="AC47" s="839"/>
      <c r="AD47" s="839"/>
      <c r="AE47" s="839"/>
      <c r="AF47" s="839"/>
      <c r="AG47" s="121"/>
      <c r="AH47" s="121"/>
      <c r="AI47" s="121"/>
      <c r="AJ47" s="121"/>
      <c r="AK47" s="121"/>
      <c r="AL47" s="121"/>
      <c r="AM47" s="121"/>
      <c r="AN47" s="121"/>
      <c r="AO47" s="121"/>
      <c r="AP47" s="121"/>
      <c r="AQ47" s="121"/>
      <c r="AR47" s="121"/>
      <c r="AS47" s="121"/>
      <c r="AT47" s="122"/>
    </row>
    <row r="48" spans="1:46" s="45" customFormat="1" ht="11.25" customHeight="1" x14ac:dyDescent="0.15">
      <c r="A48" s="823"/>
      <c r="B48" s="691"/>
      <c r="C48" s="691"/>
      <c r="D48" s="691"/>
      <c r="E48" s="691"/>
      <c r="F48" s="691"/>
      <c r="G48" s="691"/>
      <c r="H48" s="691"/>
      <c r="I48" s="793"/>
      <c r="J48" s="839"/>
      <c r="K48" s="839"/>
      <c r="L48" s="839"/>
      <c r="M48" s="839"/>
      <c r="N48" s="839"/>
      <c r="O48" s="839"/>
      <c r="P48" s="839"/>
      <c r="Q48" s="839"/>
      <c r="R48" s="839"/>
      <c r="S48" s="839"/>
      <c r="T48" s="839"/>
      <c r="U48" s="839"/>
      <c r="V48" s="839"/>
      <c r="W48" s="839"/>
      <c r="X48" s="839"/>
      <c r="Y48" s="839"/>
      <c r="Z48" s="839"/>
      <c r="AA48" s="839"/>
      <c r="AB48" s="839"/>
      <c r="AC48" s="839"/>
      <c r="AD48" s="839"/>
      <c r="AE48" s="839"/>
      <c r="AF48" s="839"/>
      <c r="AG48" s="648" t="s">
        <v>391</v>
      </c>
      <c r="AH48" s="648"/>
      <c r="AI48" s="648"/>
      <c r="AJ48" s="830" t="str">
        <f>'01.入会申込書'!AG48</f>
        <v/>
      </c>
      <c r="AK48" s="831"/>
      <c r="AL48" s="831"/>
      <c r="AM48" s="648" t="s">
        <v>392</v>
      </c>
      <c r="AN48" s="830" t="str">
        <f>'01.入会申込書'!AM48</f>
        <v/>
      </c>
      <c r="AO48" s="831"/>
      <c r="AP48" s="831"/>
      <c r="AQ48" s="648" t="s">
        <v>393</v>
      </c>
      <c r="AR48" s="830" t="str">
        <f>'01.入会申込書'!AS48</f>
        <v/>
      </c>
      <c r="AS48" s="831"/>
      <c r="AT48" s="832"/>
    </row>
    <row r="49" spans="1:46" s="45" customFormat="1" ht="7.5" customHeight="1" x14ac:dyDescent="0.15">
      <c r="A49" s="670"/>
      <c r="B49" s="791"/>
      <c r="C49" s="791"/>
      <c r="D49" s="791"/>
      <c r="E49" s="791"/>
      <c r="F49" s="791"/>
      <c r="G49" s="791"/>
      <c r="H49" s="791"/>
      <c r="I49" s="671"/>
      <c r="J49" s="839"/>
      <c r="K49" s="839"/>
      <c r="L49" s="839"/>
      <c r="M49" s="839"/>
      <c r="N49" s="839"/>
      <c r="O49" s="839"/>
      <c r="P49" s="839"/>
      <c r="Q49" s="839"/>
      <c r="R49" s="839"/>
      <c r="S49" s="839"/>
      <c r="T49" s="839"/>
      <c r="U49" s="839"/>
      <c r="V49" s="839"/>
      <c r="W49" s="839"/>
      <c r="X49" s="839"/>
      <c r="Y49" s="839"/>
      <c r="Z49" s="839"/>
      <c r="AA49" s="839"/>
      <c r="AB49" s="839"/>
      <c r="AC49" s="839"/>
      <c r="AD49" s="839"/>
      <c r="AE49" s="839"/>
      <c r="AF49" s="839"/>
      <c r="AG49" s="666"/>
      <c r="AH49" s="666"/>
      <c r="AI49" s="666"/>
      <c r="AJ49" s="835"/>
      <c r="AK49" s="835"/>
      <c r="AL49" s="835"/>
      <c r="AM49" s="666"/>
      <c r="AN49" s="835"/>
      <c r="AO49" s="835"/>
      <c r="AP49" s="835"/>
      <c r="AQ49" s="666"/>
      <c r="AR49" s="835"/>
      <c r="AS49" s="835"/>
      <c r="AT49" s="836"/>
    </row>
    <row r="50" spans="1:46" s="45" customFormat="1" ht="11.25" customHeight="1" x14ac:dyDescent="0.15">
      <c r="A50" s="782"/>
      <c r="B50" s="840" t="s">
        <v>394</v>
      </c>
      <c r="C50" s="840"/>
      <c r="D50" s="840"/>
      <c r="E50" s="840"/>
      <c r="F50" s="840"/>
      <c r="G50" s="840"/>
      <c r="H50" s="840"/>
      <c r="I50" s="792"/>
      <c r="J50" s="848" t="s">
        <v>395</v>
      </c>
      <c r="K50" s="849"/>
      <c r="L50" s="849"/>
      <c r="M50" s="849"/>
      <c r="N50" s="809" t="str">
        <f>'01.入会申込書'!AE54</f>
        <v>令和</v>
      </c>
      <c r="O50" s="810"/>
      <c r="P50" s="810"/>
      <c r="Q50" s="810" t="str">
        <f>'01.入会申込書'!AI54</f>
        <v/>
      </c>
      <c r="R50" s="810"/>
      <c r="S50" s="785" t="s">
        <v>396</v>
      </c>
      <c r="T50" s="785"/>
      <c r="U50" s="810" t="str">
        <f>'01.入会申込書'!AN54</f>
        <v/>
      </c>
      <c r="V50" s="810"/>
      <c r="W50" s="785" t="s">
        <v>397</v>
      </c>
      <c r="X50" s="785"/>
      <c r="Y50" s="810" t="str">
        <f>'01.入会申込書'!AU54</f>
        <v/>
      </c>
      <c r="Z50" s="810"/>
      <c r="AA50" s="785" t="s">
        <v>398</v>
      </c>
      <c r="AB50" s="792"/>
      <c r="AC50" s="862" t="s">
        <v>399</v>
      </c>
      <c r="AD50" s="863"/>
      <c r="AE50" s="864"/>
      <c r="AF50" s="809" t="str">
        <f>'01.入会申込書'!AE56</f>
        <v>令和</v>
      </c>
      <c r="AG50" s="810"/>
      <c r="AH50" s="810"/>
      <c r="AI50" s="810" t="str">
        <f>'01.入会申込書'!AI56</f>
        <v/>
      </c>
      <c r="AJ50" s="810"/>
      <c r="AK50" s="785" t="s">
        <v>400</v>
      </c>
      <c r="AL50" s="785"/>
      <c r="AM50" s="810" t="str">
        <f>'01.入会申込書'!AN56</f>
        <v/>
      </c>
      <c r="AN50" s="810"/>
      <c r="AO50" s="785" t="s">
        <v>401</v>
      </c>
      <c r="AP50" s="785"/>
      <c r="AQ50" s="810" t="str">
        <f>'01.入会申込書'!AU56</f>
        <v/>
      </c>
      <c r="AR50" s="810"/>
      <c r="AS50" s="785" t="s">
        <v>402</v>
      </c>
      <c r="AT50" s="792"/>
    </row>
    <row r="51" spans="1:46" s="45" customFormat="1" ht="11.25" customHeight="1" x14ac:dyDescent="0.15">
      <c r="A51" s="783"/>
      <c r="B51" s="691"/>
      <c r="C51" s="691"/>
      <c r="D51" s="691"/>
      <c r="E51" s="691"/>
      <c r="F51" s="691"/>
      <c r="G51" s="691"/>
      <c r="H51" s="691"/>
      <c r="I51" s="793"/>
      <c r="J51" s="850"/>
      <c r="K51" s="851"/>
      <c r="L51" s="851"/>
      <c r="M51" s="851"/>
      <c r="N51" s="811"/>
      <c r="O51" s="812"/>
      <c r="P51" s="812"/>
      <c r="Q51" s="812"/>
      <c r="R51" s="812"/>
      <c r="S51" s="648"/>
      <c r="T51" s="648"/>
      <c r="U51" s="812"/>
      <c r="V51" s="812"/>
      <c r="W51" s="648"/>
      <c r="X51" s="648"/>
      <c r="Y51" s="812"/>
      <c r="Z51" s="812"/>
      <c r="AA51" s="648"/>
      <c r="AB51" s="793"/>
      <c r="AC51" s="865"/>
      <c r="AD51" s="866"/>
      <c r="AE51" s="867"/>
      <c r="AF51" s="811"/>
      <c r="AG51" s="812"/>
      <c r="AH51" s="812"/>
      <c r="AI51" s="812"/>
      <c r="AJ51" s="812"/>
      <c r="AK51" s="648"/>
      <c r="AL51" s="648"/>
      <c r="AM51" s="812"/>
      <c r="AN51" s="812"/>
      <c r="AO51" s="648"/>
      <c r="AP51" s="648"/>
      <c r="AQ51" s="812"/>
      <c r="AR51" s="812"/>
      <c r="AS51" s="648"/>
      <c r="AT51" s="793"/>
    </row>
    <row r="52" spans="1:46" s="45" customFormat="1" ht="11.25" customHeight="1" x14ac:dyDescent="0.15">
      <c r="A52" s="783"/>
      <c r="B52" s="691"/>
      <c r="C52" s="691"/>
      <c r="D52" s="691"/>
      <c r="E52" s="691"/>
      <c r="F52" s="691"/>
      <c r="G52" s="691"/>
      <c r="H52" s="691"/>
      <c r="I52" s="793"/>
      <c r="J52" s="852" t="s">
        <v>403</v>
      </c>
      <c r="K52" s="853"/>
      <c r="L52" s="853"/>
      <c r="M52" s="853"/>
      <c r="N52" s="811"/>
      <c r="O52" s="812"/>
      <c r="P52" s="812"/>
      <c r="Q52" s="812"/>
      <c r="R52" s="812"/>
      <c r="S52" s="648"/>
      <c r="T52" s="648"/>
      <c r="U52" s="812"/>
      <c r="V52" s="812"/>
      <c r="W52" s="648"/>
      <c r="X52" s="648"/>
      <c r="Y52" s="812"/>
      <c r="Z52" s="812"/>
      <c r="AA52" s="648"/>
      <c r="AB52" s="793"/>
      <c r="AC52" s="852" t="s">
        <v>404</v>
      </c>
      <c r="AD52" s="853"/>
      <c r="AE52" s="868"/>
      <c r="AF52" s="811"/>
      <c r="AG52" s="812"/>
      <c r="AH52" s="812"/>
      <c r="AI52" s="812"/>
      <c r="AJ52" s="812"/>
      <c r="AK52" s="648"/>
      <c r="AL52" s="648"/>
      <c r="AM52" s="812"/>
      <c r="AN52" s="812"/>
      <c r="AO52" s="648"/>
      <c r="AP52" s="648"/>
      <c r="AQ52" s="812"/>
      <c r="AR52" s="812"/>
      <c r="AS52" s="648"/>
      <c r="AT52" s="793"/>
    </row>
    <row r="53" spans="1:46" s="45" customFormat="1" ht="11.25" customHeight="1" x14ac:dyDescent="0.15">
      <c r="A53" s="784"/>
      <c r="B53" s="791"/>
      <c r="C53" s="791"/>
      <c r="D53" s="791"/>
      <c r="E53" s="791"/>
      <c r="F53" s="791"/>
      <c r="G53" s="791"/>
      <c r="H53" s="791"/>
      <c r="I53" s="671"/>
      <c r="J53" s="854"/>
      <c r="K53" s="855"/>
      <c r="L53" s="855"/>
      <c r="M53" s="855"/>
      <c r="N53" s="820"/>
      <c r="O53" s="821"/>
      <c r="P53" s="821"/>
      <c r="Q53" s="821"/>
      <c r="R53" s="821"/>
      <c r="S53" s="666"/>
      <c r="T53" s="666"/>
      <c r="U53" s="821"/>
      <c r="V53" s="821"/>
      <c r="W53" s="666"/>
      <c r="X53" s="666"/>
      <c r="Y53" s="821"/>
      <c r="Z53" s="821"/>
      <c r="AA53" s="666"/>
      <c r="AB53" s="671"/>
      <c r="AC53" s="854"/>
      <c r="AD53" s="855"/>
      <c r="AE53" s="869"/>
      <c r="AF53" s="820"/>
      <c r="AG53" s="821"/>
      <c r="AH53" s="821"/>
      <c r="AI53" s="821"/>
      <c r="AJ53" s="821"/>
      <c r="AK53" s="666"/>
      <c r="AL53" s="666"/>
      <c r="AM53" s="821"/>
      <c r="AN53" s="821"/>
      <c r="AO53" s="666"/>
      <c r="AP53" s="666"/>
      <c r="AQ53" s="821"/>
      <c r="AR53" s="821"/>
      <c r="AS53" s="666"/>
      <c r="AT53" s="671"/>
    </row>
    <row r="54" spans="1:46" s="45" customFormat="1" ht="11.25" customHeight="1" x14ac:dyDescent="0.15">
      <c r="A54" s="667"/>
      <c r="B54" s="840" t="s">
        <v>405</v>
      </c>
      <c r="C54" s="840"/>
      <c r="D54" s="840"/>
      <c r="E54" s="840"/>
      <c r="F54" s="840"/>
      <c r="G54" s="840"/>
      <c r="H54" s="840"/>
      <c r="I54" s="792"/>
      <c r="J54" s="841" t="str">
        <f>'01.入会申込書'!AC58</f>
        <v/>
      </c>
      <c r="K54" s="842"/>
      <c r="L54" s="842"/>
      <c r="M54" s="842"/>
      <c r="N54" s="842"/>
      <c r="O54" s="785" t="s">
        <v>406</v>
      </c>
      <c r="P54" s="792"/>
      <c r="Q54" s="667" t="s">
        <v>407</v>
      </c>
      <c r="R54" s="785"/>
      <c r="S54" s="785"/>
      <c r="T54" s="785"/>
      <c r="U54" s="785"/>
      <c r="V54" s="785"/>
      <c r="W54" s="785"/>
      <c r="X54" s="792"/>
      <c r="Y54" s="844" t="str">
        <f>'01.入会申込書'!M58</f>
        <v/>
      </c>
      <c r="Z54" s="845"/>
      <c r="AA54" s="845"/>
      <c r="AB54" s="845"/>
      <c r="AC54" s="845"/>
      <c r="AD54" s="785" t="s">
        <v>408</v>
      </c>
      <c r="AE54" s="792"/>
      <c r="AF54" s="668" t="s">
        <v>409</v>
      </c>
      <c r="AG54" s="668"/>
      <c r="AH54" s="668"/>
      <c r="AI54" s="668"/>
      <c r="AJ54" s="668"/>
      <c r="AK54" s="668"/>
      <c r="AL54" s="668"/>
      <c r="AM54" s="668"/>
      <c r="AN54" s="856" t="str">
        <f>IF('01.入会申込書'!M54,"法人","個人")</f>
        <v>個人</v>
      </c>
      <c r="AO54" s="857"/>
      <c r="AP54" s="857"/>
      <c r="AQ54" s="857"/>
      <c r="AR54" s="857"/>
      <c r="AS54" s="857"/>
      <c r="AT54" s="858"/>
    </row>
    <row r="55" spans="1:46" s="45" customFormat="1" ht="11.25" customHeight="1" x14ac:dyDescent="0.15">
      <c r="A55" s="670"/>
      <c r="B55" s="791"/>
      <c r="C55" s="791"/>
      <c r="D55" s="791"/>
      <c r="E55" s="791"/>
      <c r="F55" s="791"/>
      <c r="G55" s="791"/>
      <c r="H55" s="791"/>
      <c r="I55" s="671"/>
      <c r="J55" s="843"/>
      <c r="K55" s="835"/>
      <c r="L55" s="835"/>
      <c r="M55" s="835"/>
      <c r="N55" s="835"/>
      <c r="O55" s="666"/>
      <c r="P55" s="671"/>
      <c r="Q55" s="670"/>
      <c r="R55" s="666"/>
      <c r="S55" s="666"/>
      <c r="T55" s="666"/>
      <c r="U55" s="666"/>
      <c r="V55" s="666"/>
      <c r="W55" s="666"/>
      <c r="X55" s="671"/>
      <c r="Y55" s="846"/>
      <c r="Z55" s="847"/>
      <c r="AA55" s="847"/>
      <c r="AB55" s="847"/>
      <c r="AC55" s="847"/>
      <c r="AD55" s="666"/>
      <c r="AE55" s="671"/>
      <c r="AF55" s="648"/>
      <c r="AG55" s="648"/>
      <c r="AH55" s="648"/>
      <c r="AI55" s="648"/>
      <c r="AJ55" s="648"/>
      <c r="AK55" s="648"/>
      <c r="AL55" s="648"/>
      <c r="AM55" s="648"/>
      <c r="AN55" s="859"/>
      <c r="AO55" s="860"/>
      <c r="AP55" s="860"/>
      <c r="AQ55" s="860"/>
      <c r="AR55" s="860"/>
      <c r="AS55" s="860"/>
      <c r="AT55" s="861"/>
    </row>
    <row r="56" spans="1:46" s="45" customFormat="1" ht="11.25" customHeight="1" x14ac:dyDescent="0.15">
      <c r="A56" s="782"/>
      <c r="B56" s="840" t="s">
        <v>410</v>
      </c>
      <c r="C56" s="840"/>
      <c r="D56" s="840"/>
      <c r="E56" s="840"/>
      <c r="F56" s="840"/>
      <c r="G56" s="840"/>
      <c r="H56" s="840"/>
      <c r="I56" s="792"/>
      <c r="J56" s="870"/>
      <c r="K56" s="871"/>
      <c r="L56" s="676" t="s">
        <v>411</v>
      </c>
      <c r="M56" s="676"/>
      <c r="N56" s="676"/>
      <c r="O56" s="676"/>
      <c r="P56" s="676"/>
      <c r="Q56" s="676"/>
      <c r="R56" s="676"/>
      <c r="S56" s="871"/>
      <c r="T56" s="871"/>
      <c r="U56" s="676" t="s">
        <v>412</v>
      </c>
      <c r="V56" s="676"/>
      <c r="W56" s="676"/>
      <c r="X56" s="676"/>
      <c r="Y56" s="676"/>
      <c r="Z56" s="676"/>
      <c r="AA56" s="676"/>
      <c r="AB56" s="871"/>
      <c r="AC56" s="871"/>
      <c r="AD56" s="676" t="s">
        <v>413</v>
      </c>
      <c r="AE56" s="676"/>
      <c r="AF56" s="676"/>
      <c r="AG56" s="676"/>
      <c r="AH56" s="676"/>
      <c r="AI56" s="871"/>
      <c r="AJ56" s="871"/>
      <c r="AK56" s="676" t="s">
        <v>414</v>
      </c>
      <c r="AL56" s="676"/>
      <c r="AM56" s="676"/>
      <c r="AN56" s="676"/>
      <c r="AO56" s="676"/>
      <c r="AP56" s="676"/>
      <c r="AQ56" s="676"/>
      <c r="AR56" s="676"/>
      <c r="AS56" s="676"/>
      <c r="AT56" s="677"/>
    </row>
    <row r="57" spans="1:46" s="45" customFormat="1" ht="11.25" customHeight="1" x14ac:dyDescent="0.15">
      <c r="A57" s="783"/>
      <c r="B57" s="691"/>
      <c r="C57" s="691"/>
      <c r="D57" s="691"/>
      <c r="E57" s="691"/>
      <c r="F57" s="691"/>
      <c r="G57" s="691"/>
      <c r="H57" s="691"/>
      <c r="I57" s="793"/>
      <c r="J57" s="872"/>
      <c r="K57" s="873"/>
      <c r="L57" s="665"/>
      <c r="M57" s="665"/>
      <c r="N57" s="665"/>
      <c r="O57" s="665"/>
      <c r="P57" s="665"/>
      <c r="Q57" s="665"/>
      <c r="R57" s="665"/>
      <c r="S57" s="873"/>
      <c r="T57" s="873"/>
      <c r="U57" s="665"/>
      <c r="V57" s="665"/>
      <c r="W57" s="665"/>
      <c r="X57" s="665"/>
      <c r="Y57" s="665"/>
      <c r="Z57" s="665"/>
      <c r="AA57" s="665"/>
      <c r="AB57" s="873"/>
      <c r="AC57" s="873"/>
      <c r="AD57" s="665"/>
      <c r="AE57" s="665"/>
      <c r="AF57" s="665"/>
      <c r="AG57" s="665"/>
      <c r="AH57" s="665"/>
      <c r="AI57" s="873"/>
      <c r="AJ57" s="873"/>
      <c r="AK57" s="665"/>
      <c r="AL57" s="665"/>
      <c r="AM57" s="665"/>
      <c r="AN57" s="665"/>
      <c r="AO57" s="665"/>
      <c r="AP57" s="665"/>
      <c r="AQ57" s="665"/>
      <c r="AR57" s="665"/>
      <c r="AS57" s="665"/>
      <c r="AT57" s="874"/>
    </row>
    <row r="58" spans="1:46" s="45" customFormat="1" ht="11.25" customHeight="1" x14ac:dyDescent="0.15">
      <c r="A58" s="783"/>
      <c r="B58" s="691"/>
      <c r="C58" s="691"/>
      <c r="D58" s="691"/>
      <c r="E58" s="691"/>
      <c r="F58" s="691"/>
      <c r="G58" s="691"/>
      <c r="H58" s="691"/>
      <c r="I58" s="793"/>
      <c r="J58" s="872"/>
      <c r="K58" s="873"/>
      <c r="L58" s="781" t="s">
        <v>415</v>
      </c>
      <c r="M58" s="781"/>
      <c r="N58" s="781"/>
      <c r="O58" s="781"/>
      <c r="P58" s="781"/>
      <c r="Q58" s="781"/>
      <c r="R58" s="653"/>
      <c r="S58" s="879"/>
      <c r="T58" s="879"/>
      <c r="U58" s="665"/>
      <c r="V58" s="665"/>
      <c r="W58" s="665"/>
      <c r="X58" s="665"/>
      <c r="Y58" s="665"/>
      <c r="Z58" s="665"/>
      <c r="AA58" s="665"/>
      <c r="AB58" s="879"/>
      <c r="AC58" s="879"/>
      <c r="AD58" s="665"/>
      <c r="AE58" s="665"/>
      <c r="AF58" s="665"/>
      <c r="AG58" s="665"/>
      <c r="AH58" s="665"/>
      <c r="AI58" s="648"/>
      <c r="AJ58" s="648"/>
      <c r="AK58" s="648"/>
      <c r="AL58" s="648"/>
      <c r="AM58" s="648"/>
      <c r="AN58" s="648"/>
      <c r="AO58" s="648"/>
      <c r="AP58" s="648"/>
      <c r="AQ58" s="648"/>
      <c r="AR58" s="648"/>
      <c r="AS58" s="648"/>
      <c r="AT58" s="793"/>
    </row>
    <row r="59" spans="1:46" s="45" customFormat="1" ht="11.25" customHeight="1" x14ac:dyDescent="0.15">
      <c r="A59" s="784"/>
      <c r="B59" s="791"/>
      <c r="C59" s="791"/>
      <c r="D59" s="791"/>
      <c r="E59" s="791"/>
      <c r="F59" s="791"/>
      <c r="G59" s="791"/>
      <c r="H59" s="791"/>
      <c r="I59" s="671"/>
      <c r="J59" s="875"/>
      <c r="K59" s="876"/>
      <c r="L59" s="877"/>
      <c r="M59" s="877"/>
      <c r="N59" s="877"/>
      <c r="O59" s="877"/>
      <c r="P59" s="877"/>
      <c r="Q59" s="877"/>
      <c r="R59" s="878"/>
      <c r="S59" s="880"/>
      <c r="T59" s="880"/>
      <c r="U59" s="678"/>
      <c r="V59" s="678"/>
      <c r="W59" s="678"/>
      <c r="X59" s="678"/>
      <c r="Y59" s="678"/>
      <c r="Z59" s="678"/>
      <c r="AA59" s="678"/>
      <c r="AB59" s="880"/>
      <c r="AC59" s="880"/>
      <c r="AD59" s="678"/>
      <c r="AE59" s="678"/>
      <c r="AF59" s="678"/>
      <c r="AG59" s="678"/>
      <c r="AH59" s="678"/>
      <c r="AI59" s="666"/>
      <c r="AJ59" s="666"/>
      <c r="AK59" s="666"/>
      <c r="AL59" s="666"/>
      <c r="AM59" s="666"/>
      <c r="AN59" s="666"/>
      <c r="AO59" s="666"/>
      <c r="AP59" s="666"/>
      <c r="AQ59" s="666"/>
      <c r="AR59" s="666"/>
      <c r="AS59" s="666"/>
      <c r="AT59" s="671"/>
    </row>
    <row r="60" spans="1:46" s="45" customFormat="1" ht="11.25" customHeight="1" x14ac:dyDescent="0.15">
      <c r="A60" s="667"/>
      <c r="B60" s="840" t="s">
        <v>416</v>
      </c>
      <c r="C60" s="840"/>
      <c r="D60" s="840"/>
      <c r="E60" s="840"/>
      <c r="F60" s="840"/>
      <c r="G60" s="840"/>
      <c r="H60" s="840"/>
      <c r="I60" s="792"/>
      <c r="J60" s="889" t="str">
        <f>'01.入会申込書'!M27</f>
        <v>▼選択</v>
      </c>
      <c r="K60" s="890"/>
      <c r="L60" s="890"/>
      <c r="M60" s="890"/>
      <c r="N60" s="890"/>
      <c r="O60" s="785" t="s">
        <v>417</v>
      </c>
      <c r="P60" s="892" t="str">
        <f>'01.入会申込書'!AI27</f>
        <v/>
      </c>
      <c r="Q60" s="810"/>
      <c r="R60" s="785" t="s">
        <v>418</v>
      </c>
      <c r="S60" s="892" t="str">
        <f>'01.入会申込書'!AP27</f>
        <v/>
      </c>
      <c r="T60" s="810"/>
      <c r="U60" s="810"/>
      <c r="V60" s="810"/>
      <c r="W60" s="810"/>
      <c r="X60" s="785" t="s">
        <v>419</v>
      </c>
      <c r="Y60" s="785"/>
      <c r="Z60" s="785" t="s">
        <v>420</v>
      </c>
      <c r="AA60" s="785"/>
      <c r="AB60" s="785"/>
      <c r="AC60" s="785"/>
      <c r="AD60" s="785"/>
      <c r="AE60" s="785"/>
      <c r="AF60" s="785" t="str">
        <f>'01.入会申込書'!M29</f>
        <v>令和</v>
      </c>
      <c r="AG60" s="785"/>
      <c r="AH60" s="785"/>
      <c r="AI60" s="810" t="str">
        <f>'01.入会申込書'!R29</f>
        <v/>
      </c>
      <c r="AJ60" s="810"/>
      <c r="AK60" s="785" t="s">
        <v>421</v>
      </c>
      <c r="AL60" s="785"/>
      <c r="AM60" s="810" t="str">
        <f>'01.入会申込書'!W29</f>
        <v/>
      </c>
      <c r="AN60" s="810"/>
      <c r="AO60" s="785" t="s">
        <v>422</v>
      </c>
      <c r="AP60" s="785"/>
      <c r="AQ60" s="810" t="str">
        <f>'01.入会申込書'!AB29</f>
        <v/>
      </c>
      <c r="AR60" s="810"/>
      <c r="AS60" s="785" t="s">
        <v>423</v>
      </c>
      <c r="AT60" s="792"/>
    </row>
    <row r="61" spans="1:46" s="45" customFormat="1" ht="11.25" customHeight="1" x14ac:dyDescent="0.15">
      <c r="A61" s="823"/>
      <c r="B61" s="691"/>
      <c r="C61" s="691"/>
      <c r="D61" s="691"/>
      <c r="E61" s="691"/>
      <c r="F61" s="691"/>
      <c r="G61" s="691"/>
      <c r="H61" s="691"/>
      <c r="I61" s="793"/>
      <c r="J61" s="891"/>
      <c r="K61" s="831"/>
      <c r="L61" s="831"/>
      <c r="M61" s="831"/>
      <c r="N61" s="831"/>
      <c r="O61" s="648"/>
      <c r="P61" s="812"/>
      <c r="Q61" s="812"/>
      <c r="R61" s="648"/>
      <c r="S61" s="812"/>
      <c r="T61" s="812"/>
      <c r="U61" s="812"/>
      <c r="V61" s="812"/>
      <c r="W61" s="812"/>
      <c r="X61" s="648"/>
      <c r="Y61" s="648"/>
      <c r="Z61" s="648"/>
      <c r="AA61" s="648"/>
      <c r="AB61" s="648"/>
      <c r="AC61" s="648"/>
      <c r="AD61" s="648"/>
      <c r="AE61" s="648"/>
      <c r="AF61" s="648"/>
      <c r="AG61" s="648"/>
      <c r="AH61" s="648"/>
      <c r="AI61" s="812"/>
      <c r="AJ61" s="812"/>
      <c r="AK61" s="648"/>
      <c r="AL61" s="648"/>
      <c r="AM61" s="812"/>
      <c r="AN61" s="812"/>
      <c r="AO61" s="648"/>
      <c r="AP61" s="648"/>
      <c r="AQ61" s="812"/>
      <c r="AR61" s="812"/>
      <c r="AS61" s="648"/>
      <c r="AT61" s="793"/>
    </row>
    <row r="62" spans="1:46" s="45" customFormat="1" ht="4.5" customHeight="1" x14ac:dyDescent="0.15">
      <c r="A62" s="75"/>
      <c r="B62" s="881" t="s">
        <v>424</v>
      </c>
      <c r="C62" s="881"/>
      <c r="D62" s="881"/>
      <c r="E62" s="881"/>
      <c r="F62" s="881"/>
      <c r="G62" s="881"/>
      <c r="H62" s="881"/>
      <c r="I62" s="76"/>
      <c r="J62" s="41"/>
      <c r="K62" s="40"/>
      <c r="L62" s="40"/>
      <c r="M62" s="40"/>
      <c r="N62" s="40"/>
      <c r="O62" s="44"/>
      <c r="P62" s="40"/>
      <c r="Q62" s="40"/>
      <c r="R62" s="44"/>
      <c r="S62" s="33"/>
      <c r="T62" s="33"/>
      <c r="U62" s="33"/>
      <c r="V62" s="33"/>
      <c r="W62" s="33"/>
      <c r="X62" s="44"/>
      <c r="Y62" s="44"/>
      <c r="Z62" s="44"/>
      <c r="AA62" s="44"/>
      <c r="AB62" s="44"/>
      <c r="AC62" s="44"/>
      <c r="AD62" s="44"/>
      <c r="AE62" s="44"/>
      <c r="AF62" s="44"/>
      <c r="AG62" s="44"/>
      <c r="AH62" s="44"/>
      <c r="AI62" s="40"/>
      <c r="AJ62" s="40"/>
      <c r="AK62" s="44"/>
      <c r="AL62" s="44"/>
      <c r="AM62" s="40"/>
      <c r="AN62" s="40"/>
      <c r="AO62" s="44"/>
      <c r="AP62" s="44"/>
      <c r="AQ62" s="40"/>
      <c r="AR62" s="40"/>
      <c r="AS62" s="44"/>
      <c r="AT62" s="43"/>
    </row>
    <row r="63" spans="1:46" s="45" customFormat="1" ht="11.25" customHeight="1" x14ac:dyDescent="0.15">
      <c r="A63" s="32"/>
      <c r="B63" s="882"/>
      <c r="C63" s="882"/>
      <c r="D63" s="882"/>
      <c r="E63" s="882"/>
      <c r="F63" s="882"/>
      <c r="G63" s="882"/>
      <c r="H63" s="882"/>
      <c r="I63" s="77"/>
      <c r="J63" s="78" t="s">
        <v>425</v>
      </c>
      <c r="K63" s="883" t="s">
        <v>426</v>
      </c>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17"/>
      <c r="AM63" s="884">
        <f>tra_notice1</f>
        <v>0</v>
      </c>
      <c r="AN63" s="884"/>
      <c r="AO63" s="884"/>
      <c r="AP63" s="884"/>
      <c r="AQ63" s="884"/>
      <c r="AR63" s="884"/>
      <c r="AS63" s="884"/>
      <c r="AT63" s="42"/>
    </row>
    <row r="64" spans="1:46" s="45" customFormat="1" ht="11.25" customHeight="1" x14ac:dyDescent="0.15">
      <c r="A64" s="32"/>
      <c r="B64" s="882" t="s">
        <v>427</v>
      </c>
      <c r="C64" s="882"/>
      <c r="D64" s="882"/>
      <c r="E64" s="882"/>
      <c r="F64" s="882"/>
      <c r="G64" s="882"/>
      <c r="H64" s="882"/>
      <c r="I64" s="77"/>
      <c r="J64" s="78"/>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38"/>
      <c r="AM64" s="884"/>
      <c r="AN64" s="884"/>
      <c r="AO64" s="884"/>
      <c r="AP64" s="884"/>
      <c r="AQ64" s="884"/>
      <c r="AR64" s="884"/>
      <c r="AS64" s="884"/>
      <c r="AT64" s="42"/>
    </row>
    <row r="65" spans="1:46" s="45" customFormat="1" ht="3.75" customHeight="1" x14ac:dyDescent="0.15">
      <c r="A65" s="32"/>
      <c r="B65" s="882"/>
      <c r="C65" s="882"/>
      <c r="D65" s="882"/>
      <c r="E65" s="882"/>
      <c r="F65" s="882"/>
      <c r="G65" s="882"/>
      <c r="H65" s="882"/>
      <c r="I65" s="77"/>
      <c r="J65" s="78"/>
      <c r="K65" s="17"/>
      <c r="L65" s="47"/>
      <c r="M65" s="39"/>
      <c r="N65" s="39"/>
      <c r="O65" s="38"/>
      <c r="P65" s="39"/>
      <c r="Q65" s="39"/>
      <c r="R65" s="38"/>
      <c r="S65" s="79"/>
      <c r="T65" s="79"/>
      <c r="U65" s="79"/>
      <c r="V65" s="79"/>
      <c r="W65" s="79"/>
      <c r="X65" s="38"/>
      <c r="Y65" s="38"/>
      <c r="Z65" s="38"/>
      <c r="AA65" s="38"/>
      <c r="AB65" s="38"/>
      <c r="AC65" s="38"/>
      <c r="AD65" s="38"/>
      <c r="AF65" s="38"/>
      <c r="AG65" s="38"/>
      <c r="AH65" s="38"/>
      <c r="AI65" s="39"/>
      <c r="AJ65" s="39"/>
      <c r="AK65" s="38"/>
      <c r="AL65" s="38"/>
      <c r="AM65" s="39"/>
      <c r="AN65" s="39"/>
      <c r="AO65" s="39"/>
      <c r="AP65" s="39"/>
      <c r="AQ65" s="39"/>
      <c r="AR65" s="39"/>
      <c r="AS65" s="39"/>
      <c r="AT65" s="42"/>
    </row>
    <row r="66" spans="1:46" s="45" customFormat="1" ht="12" customHeight="1" x14ac:dyDescent="0.15">
      <c r="A66" s="32"/>
      <c r="B66" s="882"/>
      <c r="C66" s="882"/>
      <c r="D66" s="882"/>
      <c r="E66" s="882"/>
      <c r="F66" s="882"/>
      <c r="G66" s="882"/>
      <c r="H66" s="882"/>
      <c r="I66" s="77"/>
      <c r="J66" s="78" t="s">
        <v>428</v>
      </c>
      <c r="K66" s="885" t="s">
        <v>1094</v>
      </c>
      <c r="L66" s="883"/>
      <c r="M66" s="883"/>
      <c r="N66" s="883"/>
      <c r="O66" s="883"/>
      <c r="P66" s="883"/>
      <c r="Q66" s="883"/>
      <c r="R66" s="883"/>
      <c r="S66" s="883"/>
      <c r="T66" s="883"/>
      <c r="U66" s="883"/>
      <c r="V66" s="883"/>
      <c r="W66" s="883"/>
      <c r="X66" s="883"/>
      <c r="Y66" s="883"/>
      <c r="Z66" s="883"/>
      <c r="AA66" s="883"/>
      <c r="AB66" s="883"/>
      <c r="AC66" s="883"/>
      <c r="AD66" s="883"/>
      <c r="AE66" s="883"/>
      <c r="AF66" s="883"/>
      <c r="AG66" s="883"/>
      <c r="AH66" s="883"/>
      <c r="AI66" s="883"/>
      <c r="AJ66" s="883"/>
      <c r="AK66" s="883"/>
      <c r="AL66" s="38"/>
      <c r="AM66" s="884">
        <f>tra_notice2</f>
        <v>0</v>
      </c>
      <c r="AN66" s="884"/>
      <c r="AO66" s="884"/>
      <c r="AP66" s="884"/>
      <c r="AQ66" s="884"/>
      <c r="AR66" s="884"/>
      <c r="AS66" s="884"/>
      <c r="AT66" s="42"/>
    </row>
    <row r="67" spans="1:46" s="45" customFormat="1" ht="10.5" customHeight="1" x14ac:dyDescent="0.15">
      <c r="A67" s="886" t="s">
        <v>429</v>
      </c>
      <c r="B67" s="882"/>
      <c r="C67" s="882"/>
      <c r="D67" s="882"/>
      <c r="E67" s="882"/>
      <c r="F67" s="882"/>
      <c r="G67" s="882"/>
      <c r="H67" s="882"/>
      <c r="I67" s="77"/>
      <c r="J67" s="112"/>
      <c r="K67" s="883"/>
      <c r="L67" s="883"/>
      <c r="M67" s="883"/>
      <c r="N67" s="883"/>
      <c r="O67" s="883"/>
      <c r="P67" s="883"/>
      <c r="Q67" s="883"/>
      <c r="R67" s="883"/>
      <c r="S67" s="883"/>
      <c r="T67" s="883"/>
      <c r="U67" s="883"/>
      <c r="V67" s="883"/>
      <c r="W67" s="883"/>
      <c r="X67" s="883"/>
      <c r="Y67" s="883"/>
      <c r="Z67" s="883"/>
      <c r="AA67" s="883"/>
      <c r="AB67" s="883"/>
      <c r="AC67" s="883"/>
      <c r="AD67" s="883"/>
      <c r="AE67" s="883"/>
      <c r="AF67" s="883"/>
      <c r="AG67" s="883"/>
      <c r="AH67" s="883"/>
      <c r="AI67" s="883"/>
      <c r="AJ67" s="883"/>
      <c r="AK67" s="883"/>
      <c r="AL67" s="38"/>
      <c r="AM67" s="884"/>
      <c r="AN67" s="884"/>
      <c r="AO67" s="884"/>
      <c r="AP67" s="884"/>
      <c r="AQ67" s="884"/>
      <c r="AR67" s="884"/>
      <c r="AS67" s="884"/>
      <c r="AT67" s="42"/>
    </row>
    <row r="68" spans="1:46" s="45" customFormat="1" ht="3.75" customHeight="1" x14ac:dyDescent="0.15">
      <c r="A68" s="887"/>
      <c r="B68" s="888"/>
      <c r="C68" s="888"/>
      <c r="D68" s="888"/>
      <c r="E68" s="888"/>
      <c r="F68" s="888"/>
      <c r="G68" s="888"/>
      <c r="H68" s="888"/>
      <c r="I68" s="80"/>
      <c r="J68" s="36"/>
      <c r="K68" s="47"/>
      <c r="L68" s="47"/>
      <c r="M68" s="39"/>
      <c r="N68" s="39"/>
      <c r="O68" s="38"/>
      <c r="P68" s="39"/>
      <c r="Q68" s="39"/>
      <c r="R68" s="38"/>
      <c r="S68" s="79"/>
      <c r="T68" s="79"/>
      <c r="U68" s="79"/>
      <c r="V68" s="79"/>
      <c r="W68" s="79"/>
      <c r="X68" s="38"/>
      <c r="Y68" s="38"/>
      <c r="Z68" s="38"/>
      <c r="AA68" s="38"/>
      <c r="AB68" s="38"/>
      <c r="AC68" s="38"/>
      <c r="AD68" s="38"/>
      <c r="AE68" s="38"/>
      <c r="AF68" s="38"/>
      <c r="AG68" s="38"/>
      <c r="AH68" s="38"/>
      <c r="AI68" s="39"/>
      <c r="AJ68" s="39"/>
      <c r="AK68" s="38"/>
      <c r="AL68" s="38"/>
      <c r="AM68" s="39"/>
      <c r="AN68" s="39"/>
      <c r="AO68" s="38"/>
      <c r="AP68" s="38"/>
      <c r="AQ68" s="39"/>
      <c r="AR68" s="39"/>
      <c r="AS68" s="38"/>
      <c r="AT68" s="42"/>
    </row>
    <row r="69" spans="1:46" s="45" customFormat="1" ht="15.75" customHeight="1" x14ac:dyDescent="0.15">
      <c r="A69" s="81"/>
      <c r="B69" s="893" t="s">
        <v>430</v>
      </c>
      <c r="C69" s="893"/>
      <c r="D69" s="893"/>
      <c r="E69" s="893"/>
      <c r="F69" s="893"/>
      <c r="G69" s="893"/>
      <c r="H69" s="893"/>
      <c r="I69" s="82"/>
      <c r="J69" s="896" t="s">
        <v>431</v>
      </c>
      <c r="K69" s="897"/>
      <c r="L69" s="897"/>
      <c r="M69" s="897"/>
      <c r="N69" s="897"/>
      <c r="O69" s="897"/>
      <c r="P69" s="897"/>
      <c r="Q69" s="897"/>
      <c r="R69" s="897"/>
      <c r="S69" s="897"/>
      <c r="T69" s="897"/>
      <c r="U69" s="897"/>
      <c r="V69" s="897"/>
      <c r="W69" s="897"/>
      <c r="X69" s="897"/>
      <c r="Y69" s="897"/>
      <c r="Z69" s="897"/>
      <c r="AA69" s="897"/>
      <c r="AB69" s="897"/>
      <c r="AC69" s="897"/>
      <c r="AD69" s="897"/>
      <c r="AE69" s="897"/>
      <c r="AF69" s="897"/>
      <c r="AG69" s="897"/>
      <c r="AH69" s="897"/>
      <c r="AI69" s="897"/>
      <c r="AJ69" s="897"/>
      <c r="AK69" s="897"/>
      <c r="AL69" s="897"/>
      <c r="AM69" s="897"/>
      <c r="AN69" s="897"/>
      <c r="AO69" s="897"/>
      <c r="AP69" s="897"/>
      <c r="AQ69" s="897"/>
      <c r="AR69" s="897"/>
      <c r="AS69" s="897"/>
      <c r="AT69" s="898"/>
    </row>
    <row r="70" spans="1:46" s="45" customFormat="1" ht="6" customHeight="1" x14ac:dyDescent="0.15">
      <c r="A70" s="83"/>
      <c r="B70" s="894"/>
      <c r="C70" s="894"/>
      <c r="D70" s="894"/>
      <c r="E70" s="894"/>
      <c r="F70" s="894"/>
      <c r="G70" s="894"/>
      <c r="H70" s="894"/>
      <c r="I70" s="84"/>
      <c r="J70" s="85"/>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7"/>
    </row>
    <row r="71" spans="1:46" s="45" customFormat="1" ht="21.75" customHeight="1" x14ac:dyDescent="0.15">
      <c r="A71" s="83"/>
      <c r="B71" s="894"/>
      <c r="C71" s="894"/>
      <c r="D71" s="894"/>
      <c r="E71" s="894"/>
      <c r="F71" s="894"/>
      <c r="G71" s="894"/>
      <c r="H71" s="894"/>
      <c r="I71" s="84"/>
      <c r="J71" s="85"/>
      <c r="K71" s="86"/>
      <c r="L71" s="86"/>
      <c r="M71" s="86"/>
      <c r="N71" s="86"/>
      <c r="O71" s="86"/>
      <c r="P71" s="86"/>
      <c r="Q71" s="86"/>
      <c r="R71" s="86"/>
      <c r="S71" s="86"/>
      <c r="T71" s="86"/>
      <c r="U71" s="86"/>
      <c r="V71" s="86"/>
      <c r="W71" s="86"/>
      <c r="X71" s="899" t="s">
        <v>432</v>
      </c>
      <c r="Y71" s="899"/>
      <c r="Z71" s="899"/>
      <c r="AA71" s="900" t="str">
        <f>'01.入会申込書'!M35</f>
        <v/>
      </c>
      <c r="AB71" s="900"/>
      <c r="AC71" s="900"/>
      <c r="AD71" s="900"/>
      <c r="AE71" s="900"/>
      <c r="AF71" s="900"/>
      <c r="AG71" s="900"/>
      <c r="AH71" s="900"/>
      <c r="AI71" s="900"/>
      <c r="AJ71" s="900"/>
      <c r="AK71" s="900"/>
      <c r="AL71" s="900"/>
      <c r="AM71" s="900"/>
      <c r="AN71" s="900"/>
      <c r="AO71" s="900"/>
      <c r="AP71" s="900"/>
      <c r="AQ71" s="900"/>
      <c r="AR71" s="900"/>
      <c r="AS71" s="900"/>
      <c r="AT71" s="87"/>
    </row>
    <row r="72" spans="1:46" s="45" customFormat="1" ht="18.75" customHeight="1" x14ac:dyDescent="0.15">
      <c r="A72" s="83"/>
      <c r="B72" s="894"/>
      <c r="C72" s="894"/>
      <c r="D72" s="894"/>
      <c r="E72" s="894"/>
      <c r="F72" s="894"/>
      <c r="G72" s="894"/>
      <c r="H72" s="894"/>
      <c r="I72" s="84"/>
      <c r="J72" s="85"/>
      <c r="K72" s="86"/>
      <c r="L72" s="86"/>
      <c r="M72" s="86"/>
      <c r="N72" s="86"/>
      <c r="O72" s="86"/>
      <c r="P72" s="86"/>
      <c r="Q72" s="86"/>
      <c r="R72" s="86"/>
      <c r="S72" s="86"/>
      <c r="T72" s="86"/>
      <c r="U72" s="86"/>
      <c r="V72" s="86"/>
      <c r="W72" s="86"/>
      <c r="X72" s="899" t="s">
        <v>433</v>
      </c>
      <c r="Y72" s="899"/>
      <c r="Z72" s="899"/>
      <c r="AA72" s="900">
        <f>'01.入会申込書'!M47</f>
        <v>0</v>
      </c>
      <c r="AB72" s="900"/>
      <c r="AC72" s="900"/>
      <c r="AD72" s="900"/>
      <c r="AE72" s="900"/>
      <c r="AF72" s="900"/>
      <c r="AG72" s="900"/>
      <c r="AH72" s="900"/>
      <c r="AI72" s="900"/>
      <c r="AJ72" s="900"/>
      <c r="AK72" s="900"/>
      <c r="AL72" s="900"/>
      <c r="AM72" s="900"/>
      <c r="AN72" s="900"/>
      <c r="AO72" s="900"/>
      <c r="AP72" s="900"/>
      <c r="AQ72" s="900"/>
      <c r="AR72" s="900"/>
      <c r="AS72" s="900"/>
      <c r="AT72" s="87"/>
    </row>
    <row r="73" spans="1:46" s="45" customFormat="1" ht="5.25" customHeight="1" x14ac:dyDescent="0.15">
      <c r="A73" s="88"/>
      <c r="B73" s="895"/>
      <c r="C73" s="895"/>
      <c r="D73" s="895"/>
      <c r="E73" s="895"/>
      <c r="F73" s="895"/>
      <c r="G73" s="895"/>
      <c r="H73" s="895"/>
      <c r="I73" s="89"/>
      <c r="J73" s="123"/>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5"/>
    </row>
    <row r="74" spans="1:46" s="45" customFormat="1" ht="6" customHeight="1" x14ac:dyDescent="0.15">
      <c r="A74" s="648"/>
      <c r="B74" s="648"/>
      <c r="C74" s="648"/>
      <c r="D74" s="648"/>
      <c r="E74" s="648"/>
      <c r="F74" s="648"/>
      <c r="G74" s="648"/>
      <c r="H74" s="648"/>
      <c r="I74" s="648"/>
      <c r="J74" s="648"/>
      <c r="K74" s="648"/>
      <c r="L74" s="648"/>
      <c r="M74" s="648"/>
      <c r="N74" s="648"/>
      <c r="O74" s="648"/>
      <c r="P74" s="648"/>
      <c r="Q74" s="648"/>
      <c r="R74" s="648"/>
      <c r="S74" s="648"/>
      <c r="T74" s="648"/>
      <c r="U74" s="648"/>
      <c r="V74" s="648"/>
      <c r="W74" s="648"/>
      <c r="X74" s="648"/>
      <c r="Y74" s="648"/>
      <c r="Z74" s="648"/>
      <c r="AA74" s="648"/>
      <c r="AB74" s="648"/>
      <c r="AC74" s="648"/>
      <c r="AD74" s="648"/>
      <c r="AE74" s="648"/>
      <c r="AF74" s="648"/>
      <c r="AG74" s="648"/>
      <c r="AH74" s="648"/>
      <c r="AI74" s="648"/>
      <c r="AJ74" s="648"/>
      <c r="AK74" s="648"/>
      <c r="AL74" s="648"/>
      <c r="AM74" s="648"/>
      <c r="AN74" s="648"/>
      <c r="AO74" s="648"/>
      <c r="AP74" s="648"/>
      <c r="AQ74" s="648"/>
      <c r="AR74" s="648"/>
      <c r="AS74" s="648"/>
      <c r="AT74" s="648"/>
    </row>
    <row r="75" spans="1:46" s="45" customFormat="1" ht="16.5" customHeight="1" x14ac:dyDescent="0.15">
      <c r="B75" s="901" t="s">
        <v>434</v>
      </c>
      <c r="C75" s="902"/>
      <c r="D75" s="902"/>
      <c r="E75" s="902"/>
      <c r="F75" s="902"/>
      <c r="G75" s="902"/>
      <c r="H75" s="902"/>
      <c r="I75" s="902"/>
      <c r="J75" s="902"/>
      <c r="K75" s="902"/>
      <c r="L75" s="902"/>
      <c r="M75" s="902"/>
      <c r="N75" s="902"/>
      <c r="O75" s="902"/>
      <c r="P75" s="902"/>
      <c r="Q75" s="902"/>
      <c r="R75" s="902"/>
      <c r="S75" s="902"/>
      <c r="T75" s="902"/>
      <c r="U75" s="902"/>
      <c r="V75" s="90"/>
      <c r="W75" s="90"/>
      <c r="X75" s="90"/>
      <c r="Y75" s="90"/>
      <c r="Z75" s="90"/>
      <c r="AA75" s="90"/>
      <c r="AB75" s="90"/>
      <c r="AC75" s="90"/>
      <c r="AD75" s="90"/>
      <c r="AE75" s="90"/>
      <c r="AF75" s="90"/>
      <c r="AG75" s="90"/>
      <c r="AH75" s="90"/>
      <c r="AI75" s="91"/>
      <c r="AJ75" s="91"/>
      <c r="AK75" s="91"/>
    </row>
    <row r="76" spans="1:46" s="45" customFormat="1" ht="10.5" customHeight="1" x14ac:dyDescent="0.15">
      <c r="B76" s="903" t="s">
        <v>435</v>
      </c>
      <c r="C76" s="903"/>
      <c r="D76" s="903"/>
      <c r="E76" s="903"/>
      <c r="F76" s="903"/>
      <c r="G76" s="903"/>
      <c r="H76" s="903"/>
      <c r="I76" s="903"/>
      <c r="J76" s="903"/>
      <c r="K76" s="903"/>
      <c r="L76" s="903"/>
      <c r="M76" s="903"/>
      <c r="N76" s="903"/>
      <c r="O76" s="903"/>
      <c r="P76" s="903"/>
      <c r="Q76" s="903"/>
      <c r="R76" s="903"/>
      <c r="S76" s="903"/>
      <c r="T76" s="903"/>
      <c r="U76" s="903"/>
      <c r="V76" s="903"/>
      <c r="W76" s="903"/>
      <c r="X76" s="903"/>
      <c r="Y76" s="903"/>
      <c r="Z76" s="903"/>
      <c r="AA76" s="903"/>
      <c r="AB76" s="903"/>
      <c r="AC76" s="903"/>
      <c r="AD76" s="903"/>
      <c r="AE76" s="903"/>
      <c r="AF76" s="903"/>
      <c r="AG76" s="903"/>
      <c r="AH76" s="903"/>
      <c r="AI76" s="903"/>
      <c r="AJ76" s="903"/>
      <c r="AK76" s="903"/>
      <c r="AL76" s="903"/>
      <c r="AM76" s="903"/>
      <c r="AN76" s="903"/>
      <c r="AO76" s="903"/>
      <c r="AP76" s="903"/>
      <c r="AQ76" s="903"/>
      <c r="AR76" s="903"/>
      <c r="AS76" s="903"/>
      <c r="AT76" s="903"/>
    </row>
    <row r="77" spans="1:46" s="45" customFormat="1" ht="29.25" customHeight="1" x14ac:dyDescent="0.15">
      <c r="B77" s="903"/>
      <c r="C77" s="903"/>
      <c r="D77" s="903"/>
      <c r="E77" s="903"/>
      <c r="F77" s="903"/>
      <c r="G77" s="903"/>
      <c r="H77" s="903"/>
      <c r="I77" s="903"/>
      <c r="J77" s="903"/>
      <c r="K77" s="903"/>
      <c r="L77" s="903"/>
      <c r="M77" s="903"/>
      <c r="N77" s="903"/>
      <c r="O77" s="903"/>
      <c r="P77" s="903"/>
      <c r="Q77" s="903"/>
      <c r="R77" s="903"/>
      <c r="S77" s="903"/>
      <c r="T77" s="903"/>
      <c r="U77" s="903"/>
      <c r="V77" s="903"/>
      <c r="W77" s="903"/>
      <c r="X77" s="903"/>
      <c r="Y77" s="903"/>
      <c r="Z77" s="903"/>
      <c r="AA77" s="903"/>
      <c r="AB77" s="903"/>
      <c r="AC77" s="903"/>
      <c r="AD77" s="903"/>
      <c r="AE77" s="903"/>
      <c r="AF77" s="903"/>
      <c r="AG77" s="903"/>
      <c r="AH77" s="903"/>
      <c r="AI77" s="903"/>
      <c r="AJ77" s="903"/>
      <c r="AK77" s="903"/>
      <c r="AL77" s="903"/>
      <c r="AM77" s="903"/>
      <c r="AN77" s="903"/>
      <c r="AO77" s="903"/>
      <c r="AP77" s="903"/>
      <c r="AQ77" s="903"/>
      <c r="AR77" s="903"/>
      <c r="AS77" s="903"/>
      <c r="AT77" s="903"/>
    </row>
    <row r="78" spans="1:46" s="45" customFormat="1" ht="32.25" customHeight="1" x14ac:dyDescent="0.15">
      <c r="B78" s="903"/>
      <c r="C78" s="903"/>
      <c r="D78" s="903"/>
      <c r="E78" s="903"/>
      <c r="F78" s="903"/>
      <c r="G78" s="903"/>
      <c r="H78" s="903"/>
      <c r="I78" s="903"/>
      <c r="J78" s="903"/>
      <c r="K78" s="903"/>
      <c r="L78" s="903"/>
      <c r="M78" s="903"/>
      <c r="N78" s="903"/>
      <c r="O78" s="903"/>
      <c r="P78" s="903"/>
      <c r="Q78" s="903"/>
      <c r="R78" s="903"/>
      <c r="S78" s="903"/>
      <c r="T78" s="903"/>
      <c r="U78" s="903"/>
      <c r="V78" s="903"/>
      <c r="W78" s="903"/>
      <c r="X78" s="90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row>
    <row r="79" spans="1:46" x14ac:dyDescent="0.1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904" t="s">
        <v>436</v>
      </c>
      <c r="AN79" s="904"/>
      <c r="AO79" s="904"/>
      <c r="AP79" s="904"/>
      <c r="AQ79" s="904"/>
      <c r="AR79" s="904"/>
      <c r="AS79" s="904"/>
      <c r="AT79" s="904"/>
    </row>
    <row r="80" spans="1:46" x14ac:dyDescent="0.15">
      <c r="A80" s="905" t="s">
        <v>437</v>
      </c>
      <c r="B80" s="905"/>
      <c r="C80" s="905"/>
      <c r="D80" s="905"/>
      <c r="E80" s="905"/>
      <c r="F80" s="905"/>
      <c r="G80" s="905"/>
      <c r="H80" s="905"/>
      <c r="I80" s="905"/>
      <c r="J80" s="905"/>
      <c r="K80" s="905"/>
      <c r="L80" s="905"/>
      <c r="M80" s="905"/>
      <c r="N80" s="905"/>
      <c r="O80" s="905"/>
      <c r="P80" s="905"/>
      <c r="Q80" s="905"/>
      <c r="R80" s="905"/>
      <c r="S80" s="905"/>
      <c r="T80" s="905"/>
      <c r="U80" s="905"/>
      <c r="V80" s="905"/>
      <c r="W80" s="905"/>
      <c r="X80" s="905"/>
      <c r="Y80" s="905"/>
      <c r="Z80" s="905"/>
      <c r="AA80" s="905"/>
      <c r="AB80" s="905"/>
      <c r="AC80" s="905"/>
      <c r="AD80" s="905"/>
      <c r="AE80" s="905"/>
      <c r="AF80" s="905"/>
      <c r="AG80" s="905"/>
      <c r="AH80" s="905"/>
      <c r="AI80" s="905"/>
      <c r="AJ80" s="905"/>
      <c r="AK80" s="905"/>
      <c r="AL80" s="905"/>
      <c r="AM80" s="905"/>
      <c r="AN80" s="905"/>
      <c r="AO80" s="905"/>
      <c r="AP80" s="905"/>
      <c r="AQ80" s="905"/>
      <c r="AR80" s="905"/>
      <c r="AS80" s="905"/>
      <c r="AT80" s="905"/>
    </row>
    <row r="81" spans="1:46" x14ac:dyDescent="0.1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752" t="s">
        <v>438</v>
      </c>
      <c r="AH81" s="752"/>
      <c r="AI81" s="752"/>
      <c r="AJ81" s="752"/>
      <c r="AK81" s="752"/>
      <c r="AL81" s="752"/>
      <c r="AM81" s="752"/>
      <c r="AN81" s="752"/>
      <c r="AO81" s="752"/>
      <c r="AP81" s="752"/>
      <c r="AQ81" s="752"/>
      <c r="AR81" s="752"/>
      <c r="AS81" s="752"/>
      <c r="AT81" s="752"/>
    </row>
    <row r="82" spans="1:46" x14ac:dyDescent="0.1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752" t="s">
        <v>439</v>
      </c>
      <c r="AH82" s="752"/>
      <c r="AI82" s="752"/>
      <c r="AJ82" s="752"/>
      <c r="AK82" s="752"/>
      <c r="AL82" s="752"/>
      <c r="AM82" s="752" t="s">
        <v>1363</v>
      </c>
      <c r="AN82" s="752"/>
      <c r="AO82" s="752"/>
      <c r="AP82" s="752"/>
      <c r="AQ82" s="752"/>
      <c r="AR82" s="752"/>
      <c r="AS82" s="752"/>
      <c r="AT82" s="752"/>
    </row>
    <row r="83" spans="1:46" x14ac:dyDescent="0.15">
      <c r="A83" s="587" t="s">
        <v>440</v>
      </c>
      <c r="B83" s="587"/>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c r="AK83" s="587"/>
      <c r="AL83" s="587"/>
      <c r="AM83" s="587"/>
      <c r="AN83" s="587"/>
      <c r="AO83" s="587"/>
      <c r="AP83" s="587"/>
      <c r="AQ83" s="587"/>
      <c r="AR83" s="587"/>
      <c r="AS83" s="587"/>
      <c r="AT83" s="587"/>
    </row>
    <row r="84" spans="1:46" x14ac:dyDescent="0.15">
      <c r="A84" s="587"/>
      <c r="B84" s="587"/>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7"/>
      <c r="AL84" s="587"/>
      <c r="AM84" s="587"/>
      <c r="AN84" s="587"/>
      <c r="AO84" s="587"/>
      <c r="AP84" s="587"/>
      <c r="AQ84" s="587"/>
      <c r="AR84" s="587"/>
      <c r="AS84" s="587"/>
      <c r="AT84" s="587"/>
    </row>
    <row r="85" spans="1:46" x14ac:dyDescent="0.15">
      <c r="A85" s="906" t="s">
        <v>441</v>
      </c>
      <c r="B85" s="906"/>
      <c r="C85" s="906"/>
      <c r="D85" s="906"/>
      <c r="E85" s="906"/>
      <c r="F85" s="906"/>
      <c r="G85" s="906"/>
      <c r="H85" s="906"/>
      <c r="I85" s="906"/>
      <c r="J85" s="906"/>
      <c r="K85" s="906"/>
      <c r="L85" s="906"/>
      <c r="M85" s="906"/>
      <c r="N85" s="906"/>
      <c r="O85" s="907" t="s">
        <v>442</v>
      </c>
      <c r="P85" s="907"/>
      <c r="Q85" s="907"/>
      <c r="R85" s="907"/>
      <c r="S85" s="907"/>
      <c r="T85" s="907"/>
      <c r="U85" s="907"/>
      <c r="V85" s="907"/>
      <c r="W85" s="907"/>
      <c r="X85" s="907"/>
      <c r="Y85" s="907"/>
      <c r="Z85" s="907"/>
      <c r="AA85" s="907"/>
      <c r="AB85" s="907"/>
      <c r="AC85" s="907"/>
      <c r="AD85" s="907"/>
      <c r="AE85" s="907"/>
      <c r="AF85" s="907"/>
      <c r="AG85" s="907"/>
      <c r="AH85" s="907"/>
      <c r="AI85" s="907"/>
      <c r="AJ85" s="907"/>
      <c r="AK85" s="907"/>
      <c r="AL85" s="907"/>
      <c r="AM85" s="907"/>
      <c r="AN85" s="907"/>
      <c r="AO85" s="907"/>
      <c r="AP85" s="907"/>
      <c r="AQ85" s="907"/>
      <c r="AR85" s="907"/>
      <c r="AS85" s="907"/>
      <c r="AT85" s="907"/>
    </row>
    <row r="86" spans="1:46" x14ac:dyDescent="0.15">
      <c r="A86" s="906"/>
      <c r="B86" s="906"/>
      <c r="C86" s="906"/>
      <c r="D86" s="906"/>
      <c r="E86" s="906"/>
      <c r="F86" s="906"/>
      <c r="G86" s="906"/>
      <c r="H86" s="906"/>
      <c r="I86" s="906"/>
      <c r="J86" s="906"/>
      <c r="K86" s="906"/>
      <c r="L86" s="906"/>
      <c r="M86" s="906"/>
      <c r="N86" s="906"/>
      <c r="O86" s="907"/>
      <c r="P86" s="907"/>
      <c r="Q86" s="907"/>
      <c r="R86" s="907"/>
      <c r="S86" s="907"/>
      <c r="T86" s="907"/>
      <c r="U86" s="907"/>
      <c r="V86" s="907"/>
      <c r="W86" s="907"/>
      <c r="X86" s="907"/>
      <c r="Y86" s="907"/>
      <c r="Z86" s="907"/>
      <c r="AA86" s="907"/>
      <c r="AB86" s="907"/>
      <c r="AC86" s="907"/>
      <c r="AD86" s="907"/>
      <c r="AE86" s="907"/>
      <c r="AF86" s="907"/>
      <c r="AG86" s="907"/>
      <c r="AH86" s="907"/>
      <c r="AI86" s="907"/>
      <c r="AJ86" s="907"/>
      <c r="AK86" s="907"/>
      <c r="AL86" s="907"/>
      <c r="AM86" s="907"/>
      <c r="AN86" s="907"/>
      <c r="AO86" s="907"/>
      <c r="AP86" s="907"/>
      <c r="AQ86" s="907"/>
      <c r="AR86" s="907"/>
      <c r="AS86" s="907"/>
      <c r="AT86" s="907"/>
    </row>
    <row r="87" spans="1:46" x14ac:dyDescent="0.15">
      <c r="A87" s="907" t="s">
        <v>443</v>
      </c>
      <c r="B87" s="907"/>
      <c r="C87" s="907"/>
      <c r="D87" s="907"/>
      <c r="E87" s="907"/>
      <c r="F87" s="907"/>
      <c r="G87" s="907"/>
      <c r="H87" s="907"/>
      <c r="I87" s="906" t="s">
        <v>444</v>
      </c>
      <c r="J87" s="906"/>
      <c r="K87" s="906"/>
      <c r="L87" s="906"/>
      <c r="M87" s="906"/>
      <c r="N87" s="906"/>
      <c r="O87" s="907" t="s">
        <v>445</v>
      </c>
      <c r="P87" s="907"/>
      <c r="Q87" s="907"/>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row>
    <row r="88" spans="1:46" x14ac:dyDescent="0.15">
      <c r="A88" s="907"/>
      <c r="B88" s="907"/>
      <c r="C88" s="907"/>
      <c r="D88" s="907"/>
      <c r="E88" s="907"/>
      <c r="F88" s="907"/>
      <c r="G88" s="907"/>
      <c r="H88" s="907"/>
      <c r="I88" s="906"/>
      <c r="J88" s="906"/>
      <c r="K88" s="906"/>
      <c r="L88" s="906"/>
      <c r="M88" s="906"/>
      <c r="N88" s="906"/>
      <c r="O88" s="907"/>
      <c r="P88" s="907"/>
      <c r="Q88" s="907"/>
      <c r="R88" s="907"/>
      <c r="S88" s="907"/>
      <c r="T88" s="907"/>
      <c r="U88" s="907"/>
      <c r="V88" s="907"/>
      <c r="W88" s="907"/>
      <c r="X88" s="907"/>
      <c r="Y88" s="907"/>
      <c r="Z88" s="907"/>
      <c r="AA88" s="907"/>
      <c r="AB88" s="907"/>
      <c r="AC88" s="907"/>
      <c r="AD88" s="907"/>
      <c r="AE88" s="907"/>
      <c r="AF88" s="907"/>
      <c r="AG88" s="907"/>
      <c r="AH88" s="907"/>
      <c r="AI88" s="907"/>
      <c r="AJ88" s="907"/>
      <c r="AK88" s="907"/>
      <c r="AL88" s="907"/>
      <c r="AM88" s="907"/>
      <c r="AN88" s="907"/>
      <c r="AO88" s="907"/>
      <c r="AP88" s="907"/>
      <c r="AQ88" s="907"/>
      <c r="AR88" s="907"/>
      <c r="AS88" s="907"/>
      <c r="AT88" s="907"/>
    </row>
    <row r="89" spans="1:46" x14ac:dyDescent="0.15">
      <c r="A89" s="907"/>
      <c r="B89" s="907"/>
      <c r="C89" s="907"/>
      <c r="D89" s="907"/>
      <c r="E89" s="907"/>
      <c r="F89" s="907"/>
      <c r="G89" s="907"/>
      <c r="H89" s="907"/>
      <c r="I89" s="906" t="s">
        <v>446</v>
      </c>
      <c r="J89" s="906"/>
      <c r="K89" s="906"/>
      <c r="L89" s="906"/>
      <c r="M89" s="906"/>
      <c r="N89" s="906"/>
      <c r="O89" s="907" t="s">
        <v>447</v>
      </c>
      <c r="P89" s="907"/>
      <c r="Q89" s="907"/>
      <c r="R89" s="907"/>
      <c r="S89" s="907"/>
      <c r="T89" s="907"/>
      <c r="U89" s="907"/>
      <c r="V89" s="907"/>
      <c r="W89" s="907"/>
      <c r="X89" s="907"/>
      <c r="Y89" s="907"/>
      <c r="Z89" s="907"/>
      <c r="AA89" s="907"/>
      <c r="AB89" s="907"/>
      <c r="AC89" s="907"/>
      <c r="AD89" s="907"/>
      <c r="AE89" s="907"/>
      <c r="AF89" s="907"/>
      <c r="AG89" s="907"/>
      <c r="AH89" s="907"/>
      <c r="AI89" s="907"/>
      <c r="AJ89" s="907"/>
      <c r="AK89" s="907"/>
      <c r="AL89" s="907"/>
      <c r="AM89" s="907"/>
      <c r="AN89" s="907"/>
      <c r="AO89" s="907"/>
      <c r="AP89" s="907"/>
      <c r="AQ89" s="907"/>
      <c r="AR89" s="907"/>
      <c r="AS89" s="907"/>
      <c r="AT89" s="907"/>
    </row>
    <row r="90" spans="1:46" x14ac:dyDescent="0.15">
      <c r="A90" s="907"/>
      <c r="B90" s="907"/>
      <c r="C90" s="907"/>
      <c r="D90" s="907"/>
      <c r="E90" s="907"/>
      <c r="F90" s="907"/>
      <c r="G90" s="907"/>
      <c r="H90" s="907"/>
      <c r="I90" s="906"/>
      <c r="J90" s="906"/>
      <c r="K90" s="906"/>
      <c r="L90" s="906"/>
      <c r="M90" s="906"/>
      <c r="N90" s="906"/>
      <c r="O90" s="907"/>
      <c r="P90" s="907"/>
      <c r="Q90" s="907"/>
      <c r="R90" s="907"/>
      <c r="S90" s="907"/>
      <c r="T90" s="907"/>
      <c r="U90" s="907"/>
      <c r="V90" s="907"/>
      <c r="W90" s="907"/>
      <c r="X90" s="907"/>
      <c r="Y90" s="907"/>
      <c r="Z90" s="907"/>
      <c r="AA90" s="907"/>
      <c r="AB90" s="907"/>
      <c r="AC90" s="907"/>
      <c r="AD90" s="907"/>
      <c r="AE90" s="907"/>
      <c r="AF90" s="907"/>
      <c r="AG90" s="907"/>
      <c r="AH90" s="907"/>
      <c r="AI90" s="907"/>
      <c r="AJ90" s="907"/>
      <c r="AK90" s="907"/>
      <c r="AL90" s="907"/>
      <c r="AM90" s="907"/>
      <c r="AN90" s="907"/>
      <c r="AO90" s="907"/>
      <c r="AP90" s="907"/>
      <c r="AQ90" s="907"/>
      <c r="AR90" s="907"/>
      <c r="AS90" s="907"/>
      <c r="AT90" s="907"/>
    </row>
    <row r="91" spans="1:46" x14ac:dyDescent="0.15">
      <c r="A91" s="907"/>
      <c r="B91" s="907"/>
      <c r="C91" s="907"/>
      <c r="D91" s="907"/>
      <c r="E91" s="907"/>
      <c r="F91" s="907"/>
      <c r="G91" s="907"/>
      <c r="H91" s="907"/>
      <c r="I91" s="906"/>
      <c r="J91" s="906"/>
      <c r="K91" s="906"/>
      <c r="L91" s="906"/>
      <c r="M91" s="906"/>
      <c r="N91" s="906"/>
      <c r="O91" s="907"/>
      <c r="P91" s="907"/>
      <c r="Q91" s="907"/>
      <c r="R91" s="907"/>
      <c r="S91" s="907"/>
      <c r="T91" s="907"/>
      <c r="U91" s="907"/>
      <c r="V91" s="907"/>
      <c r="W91" s="907"/>
      <c r="X91" s="907"/>
      <c r="Y91" s="907"/>
      <c r="Z91" s="907"/>
      <c r="AA91" s="907"/>
      <c r="AB91" s="907"/>
      <c r="AC91" s="907"/>
      <c r="AD91" s="907"/>
      <c r="AE91" s="907"/>
      <c r="AF91" s="907"/>
      <c r="AG91" s="907"/>
      <c r="AH91" s="907"/>
      <c r="AI91" s="907"/>
      <c r="AJ91" s="907"/>
      <c r="AK91" s="907"/>
      <c r="AL91" s="907"/>
      <c r="AM91" s="907"/>
      <c r="AN91" s="907"/>
      <c r="AO91" s="907"/>
      <c r="AP91" s="907"/>
      <c r="AQ91" s="907"/>
      <c r="AR91" s="907"/>
      <c r="AS91" s="907"/>
      <c r="AT91" s="907"/>
    </row>
    <row r="92" spans="1:46" x14ac:dyDescent="0.15">
      <c r="A92" s="906" t="s">
        <v>448</v>
      </c>
      <c r="B92" s="906"/>
      <c r="C92" s="906"/>
      <c r="D92" s="906"/>
      <c r="E92" s="906"/>
      <c r="F92" s="906"/>
      <c r="G92" s="906"/>
      <c r="H92" s="906"/>
      <c r="I92" s="906" t="s">
        <v>449</v>
      </c>
      <c r="J92" s="906"/>
      <c r="K92" s="906"/>
      <c r="L92" s="906"/>
      <c r="M92" s="906"/>
      <c r="N92" s="906"/>
      <c r="O92" s="907" t="s">
        <v>450</v>
      </c>
      <c r="P92" s="907"/>
      <c r="Q92" s="907"/>
      <c r="R92" s="907"/>
      <c r="S92" s="907"/>
      <c r="T92" s="907"/>
      <c r="U92" s="907"/>
      <c r="V92" s="907"/>
      <c r="W92" s="907"/>
      <c r="X92" s="907"/>
      <c r="Y92" s="907"/>
      <c r="Z92" s="907"/>
      <c r="AA92" s="907"/>
      <c r="AB92" s="907"/>
      <c r="AC92" s="907"/>
      <c r="AD92" s="907"/>
      <c r="AE92" s="907"/>
      <c r="AF92" s="907"/>
      <c r="AG92" s="907"/>
      <c r="AH92" s="907"/>
      <c r="AI92" s="907"/>
      <c r="AJ92" s="907"/>
      <c r="AK92" s="907"/>
      <c r="AL92" s="907"/>
      <c r="AM92" s="907"/>
      <c r="AN92" s="907"/>
      <c r="AO92" s="907"/>
      <c r="AP92" s="907"/>
      <c r="AQ92" s="907"/>
      <c r="AR92" s="907"/>
      <c r="AS92" s="907"/>
      <c r="AT92" s="907"/>
    </row>
    <row r="93" spans="1:46" x14ac:dyDescent="0.15">
      <c r="A93" s="906"/>
      <c r="B93" s="906"/>
      <c r="C93" s="906"/>
      <c r="D93" s="906"/>
      <c r="E93" s="906"/>
      <c r="F93" s="906"/>
      <c r="G93" s="906"/>
      <c r="H93" s="906"/>
      <c r="I93" s="906"/>
      <c r="J93" s="906"/>
      <c r="K93" s="906"/>
      <c r="L93" s="906"/>
      <c r="M93" s="906"/>
      <c r="N93" s="906"/>
      <c r="O93" s="907"/>
      <c r="P93" s="907"/>
      <c r="Q93" s="907"/>
      <c r="R93" s="907"/>
      <c r="S93" s="907"/>
      <c r="T93" s="907"/>
      <c r="U93" s="907"/>
      <c r="V93" s="907"/>
      <c r="W93" s="907"/>
      <c r="X93" s="907"/>
      <c r="Y93" s="907"/>
      <c r="Z93" s="907"/>
      <c r="AA93" s="907"/>
      <c r="AB93" s="907"/>
      <c r="AC93" s="907"/>
      <c r="AD93" s="907"/>
      <c r="AE93" s="907"/>
      <c r="AF93" s="907"/>
      <c r="AG93" s="907"/>
      <c r="AH93" s="907"/>
      <c r="AI93" s="907"/>
      <c r="AJ93" s="907"/>
      <c r="AK93" s="907"/>
      <c r="AL93" s="907"/>
      <c r="AM93" s="907"/>
      <c r="AN93" s="907"/>
      <c r="AO93" s="907"/>
      <c r="AP93" s="907"/>
      <c r="AQ93" s="907"/>
      <c r="AR93" s="907"/>
      <c r="AS93" s="907"/>
      <c r="AT93" s="907"/>
    </row>
    <row r="94" spans="1:46" x14ac:dyDescent="0.15">
      <c r="A94" s="906"/>
      <c r="B94" s="906"/>
      <c r="C94" s="906"/>
      <c r="D94" s="906"/>
      <c r="E94" s="906"/>
      <c r="F94" s="906"/>
      <c r="G94" s="906"/>
      <c r="H94" s="906"/>
      <c r="I94" s="906"/>
      <c r="J94" s="906"/>
      <c r="K94" s="906"/>
      <c r="L94" s="906"/>
      <c r="M94" s="906"/>
      <c r="N94" s="906"/>
      <c r="O94" s="907"/>
      <c r="P94" s="907"/>
      <c r="Q94" s="907"/>
      <c r="R94" s="907"/>
      <c r="S94" s="907"/>
      <c r="T94" s="907"/>
      <c r="U94" s="907"/>
      <c r="V94" s="907"/>
      <c r="W94" s="907"/>
      <c r="X94" s="907"/>
      <c r="Y94" s="907"/>
      <c r="Z94" s="907"/>
      <c r="AA94" s="907"/>
      <c r="AB94" s="907"/>
      <c r="AC94" s="907"/>
      <c r="AD94" s="907"/>
      <c r="AE94" s="907"/>
      <c r="AF94" s="907"/>
      <c r="AG94" s="907"/>
      <c r="AH94" s="907"/>
      <c r="AI94" s="907"/>
      <c r="AJ94" s="907"/>
      <c r="AK94" s="907"/>
      <c r="AL94" s="907"/>
      <c r="AM94" s="907"/>
      <c r="AN94" s="907"/>
      <c r="AO94" s="907"/>
      <c r="AP94" s="907"/>
      <c r="AQ94" s="907"/>
      <c r="AR94" s="907"/>
      <c r="AS94" s="907"/>
      <c r="AT94" s="907"/>
    </row>
    <row r="95" spans="1:46" x14ac:dyDescent="0.15">
      <c r="A95" s="906"/>
      <c r="B95" s="906"/>
      <c r="C95" s="906"/>
      <c r="D95" s="906"/>
      <c r="E95" s="906"/>
      <c r="F95" s="906"/>
      <c r="G95" s="906"/>
      <c r="H95" s="906"/>
      <c r="I95" s="906"/>
      <c r="J95" s="906"/>
      <c r="K95" s="906"/>
      <c r="L95" s="906"/>
      <c r="M95" s="906"/>
      <c r="N95" s="906"/>
      <c r="O95" s="907"/>
      <c r="P95" s="907"/>
      <c r="Q95" s="907"/>
      <c r="R95" s="907"/>
      <c r="S95" s="907"/>
      <c r="T95" s="907"/>
      <c r="U95" s="907"/>
      <c r="V95" s="907"/>
      <c r="W95" s="907"/>
      <c r="X95" s="907"/>
      <c r="Y95" s="907"/>
      <c r="Z95" s="907"/>
      <c r="AA95" s="907"/>
      <c r="AB95" s="907"/>
      <c r="AC95" s="907"/>
      <c r="AD95" s="907"/>
      <c r="AE95" s="907"/>
      <c r="AF95" s="907"/>
      <c r="AG95" s="907"/>
      <c r="AH95" s="907"/>
      <c r="AI95" s="907"/>
      <c r="AJ95" s="907"/>
      <c r="AK95" s="907"/>
      <c r="AL95" s="907"/>
      <c r="AM95" s="907"/>
      <c r="AN95" s="907"/>
      <c r="AO95" s="907"/>
      <c r="AP95" s="907"/>
      <c r="AQ95" s="907"/>
      <c r="AR95" s="907"/>
      <c r="AS95" s="907"/>
      <c r="AT95" s="907"/>
    </row>
    <row r="96" spans="1:46" x14ac:dyDescent="0.15">
      <c r="A96" s="906"/>
      <c r="B96" s="906"/>
      <c r="C96" s="906"/>
      <c r="D96" s="906"/>
      <c r="E96" s="906"/>
      <c r="F96" s="906"/>
      <c r="G96" s="906"/>
      <c r="H96" s="906"/>
      <c r="I96" s="906"/>
      <c r="J96" s="906"/>
      <c r="K96" s="906"/>
      <c r="L96" s="906"/>
      <c r="M96" s="906"/>
      <c r="N96" s="906"/>
      <c r="O96" s="907"/>
      <c r="P96" s="907"/>
      <c r="Q96" s="907"/>
      <c r="R96" s="907"/>
      <c r="S96" s="907"/>
      <c r="T96" s="907"/>
      <c r="U96" s="907"/>
      <c r="V96" s="907"/>
      <c r="W96" s="907"/>
      <c r="X96" s="907"/>
      <c r="Y96" s="907"/>
      <c r="Z96" s="907"/>
      <c r="AA96" s="907"/>
      <c r="AB96" s="907"/>
      <c r="AC96" s="907"/>
      <c r="AD96" s="907"/>
      <c r="AE96" s="907"/>
      <c r="AF96" s="907"/>
      <c r="AG96" s="907"/>
      <c r="AH96" s="907"/>
      <c r="AI96" s="907"/>
      <c r="AJ96" s="907"/>
      <c r="AK96" s="907"/>
      <c r="AL96" s="907"/>
      <c r="AM96" s="907"/>
      <c r="AN96" s="907"/>
      <c r="AO96" s="907"/>
      <c r="AP96" s="907"/>
      <c r="AQ96" s="907"/>
      <c r="AR96" s="907"/>
      <c r="AS96" s="907"/>
      <c r="AT96" s="907"/>
    </row>
    <row r="97" spans="1:46" x14ac:dyDescent="0.15">
      <c r="A97" s="906"/>
      <c r="B97" s="906"/>
      <c r="C97" s="906"/>
      <c r="D97" s="906"/>
      <c r="E97" s="906"/>
      <c r="F97" s="906"/>
      <c r="G97" s="906"/>
      <c r="H97" s="906"/>
      <c r="I97" s="906"/>
      <c r="J97" s="906"/>
      <c r="K97" s="906"/>
      <c r="L97" s="906"/>
      <c r="M97" s="906"/>
      <c r="N97" s="906"/>
      <c r="O97" s="907"/>
      <c r="P97" s="907"/>
      <c r="Q97" s="907"/>
      <c r="R97" s="907"/>
      <c r="S97" s="907"/>
      <c r="T97" s="907"/>
      <c r="U97" s="907"/>
      <c r="V97" s="907"/>
      <c r="W97" s="907"/>
      <c r="X97" s="907"/>
      <c r="Y97" s="907"/>
      <c r="Z97" s="907"/>
      <c r="AA97" s="907"/>
      <c r="AB97" s="907"/>
      <c r="AC97" s="907"/>
      <c r="AD97" s="907"/>
      <c r="AE97" s="907"/>
      <c r="AF97" s="907"/>
      <c r="AG97" s="907"/>
      <c r="AH97" s="907"/>
      <c r="AI97" s="907"/>
      <c r="AJ97" s="907"/>
      <c r="AK97" s="907"/>
      <c r="AL97" s="907"/>
      <c r="AM97" s="907"/>
      <c r="AN97" s="907"/>
      <c r="AO97" s="907"/>
      <c r="AP97" s="907"/>
      <c r="AQ97" s="907"/>
      <c r="AR97" s="907"/>
      <c r="AS97" s="907"/>
      <c r="AT97" s="907"/>
    </row>
    <row r="98" spans="1:46" x14ac:dyDescent="0.15">
      <c r="A98" s="906"/>
      <c r="B98" s="906"/>
      <c r="C98" s="906"/>
      <c r="D98" s="906"/>
      <c r="E98" s="906"/>
      <c r="F98" s="906"/>
      <c r="G98" s="906"/>
      <c r="H98" s="906"/>
      <c r="I98" s="906"/>
      <c r="J98" s="906"/>
      <c r="K98" s="906"/>
      <c r="L98" s="906"/>
      <c r="M98" s="906"/>
      <c r="N98" s="906"/>
      <c r="O98" s="907"/>
      <c r="P98" s="907"/>
      <c r="Q98" s="907"/>
      <c r="R98" s="907"/>
      <c r="S98" s="907"/>
      <c r="T98" s="907"/>
      <c r="U98" s="907"/>
      <c r="V98" s="907"/>
      <c r="W98" s="907"/>
      <c r="X98" s="907"/>
      <c r="Y98" s="907"/>
      <c r="Z98" s="907"/>
      <c r="AA98" s="907"/>
      <c r="AB98" s="907"/>
      <c r="AC98" s="907"/>
      <c r="AD98" s="907"/>
      <c r="AE98" s="907"/>
      <c r="AF98" s="907"/>
      <c r="AG98" s="907"/>
      <c r="AH98" s="907"/>
      <c r="AI98" s="907"/>
      <c r="AJ98" s="907"/>
      <c r="AK98" s="907"/>
      <c r="AL98" s="907"/>
      <c r="AM98" s="907"/>
      <c r="AN98" s="907"/>
      <c r="AO98" s="907"/>
      <c r="AP98" s="907"/>
      <c r="AQ98" s="907"/>
      <c r="AR98" s="907"/>
      <c r="AS98" s="907"/>
      <c r="AT98" s="907"/>
    </row>
    <row r="99" spans="1:46" x14ac:dyDescent="0.15">
      <c r="A99" s="906"/>
      <c r="B99" s="906"/>
      <c r="C99" s="906"/>
      <c r="D99" s="906"/>
      <c r="E99" s="906"/>
      <c r="F99" s="906"/>
      <c r="G99" s="906"/>
      <c r="H99" s="906"/>
      <c r="I99" s="906" t="s">
        <v>451</v>
      </c>
      <c r="J99" s="906"/>
      <c r="K99" s="906"/>
      <c r="L99" s="906"/>
      <c r="M99" s="906"/>
      <c r="N99" s="906"/>
      <c r="O99" s="907" t="s">
        <v>452</v>
      </c>
      <c r="P99" s="906"/>
      <c r="Q99" s="906"/>
      <c r="R99" s="906"/>
      <c r="S99" s="906"/>
      <c r="T99" s="906"/>
      <c r="U99" s="906"/>
      <c r="V99" s="906"/>
      <c r="W99" s="906"/>
      <c r="X99" s="906"/>
      <c r="Y99" s="906"/>
      <c r="Z99" s="906"/>
      <c r="AA99" s="906"/>
      <c r="AB99" s="906"/>
      <c r="AC99" s="906"/>
      <c r="AD99" s="906"/>
      <c r="AE99" s="906"/>
      <c r="AF99" s="906"/>
      <c r="AG99" s="906"/>
      <c r="AH99" s="906"/>
      <c r="AI99" s="906"/>
      <c r="AJ99" s="906"/>
      <c r="AK99" s="906"/>
      <c r="AL99" s="906"/>
      <c r="AM99" s="906"/>
      <c r="AN99" s="906"/>
      <c r="AO99" s="906"/>
      <c r="AP99" s="906"/>
      <c r="AQ99" s="906"/>
      <c r="AR99" s="906"/>
      <c r="AS99" s="906"/>
      <c r="AT99" s="906"/>
    </row>
    <row r="100" spans="1:46" x14ac:dyDescent="0.15">
      <c r="A100" s="906"/>
      <c r="B100" s="906"/>
      <c r="C100" s="906"/>
      <c r="D100" s="906"/>
      <c r="E100" s="906"/>
      <c r="F100" s="906"/>
      <c r="G100" s="906"/>
      <c r="H100" s="906"/>
      <c r="I100" s="906"/>
      <c r="J100" s="906"/>
      <c r="K100" s="906"/>
      <c r="L100" s="906"/>
      <c r="M100" s="906"/>
      <c r="N100" s="906"/>
      <c r="O100" s="906"/>
      <c r="P100" s="906"/>
      <c r="Q100" s="906"/>
      <c r="R100" s="906"/>
      <c r="S100" s="906"/>
      <c r="T100" s="906"/>
      <c r="U100" s="906"/>
      <c r="V100" s="906"/>
      <c r="W100" s="906"/>
      <c r="X100" s="906"/>
      <c r="Y100" s="906"/>
      <c r="Z100" s="906"/>
      <c r="AA100" s="906"/>
      <c r="AB100" s="906"/>
      <c r="AC100" s="906"/>
      <c r="AD100" s="906"/>
      <c r="AE100" s="906"/>
      <c r="AF100" s="906"/>
      <c r="AG100" s="906"/>
      <c r="AH100" s="906"/>
      <c r="AI100" s="906"/>
      <c r="AJ100" s="906"/>
      <c r="AK100" s="906"/>
      <c r="AL100" s="906"/>
      <c r="AM100" s="906"/>
      <c r="AN100" s="906"/>
      <c r="AO100" s="906"/>
      <c r="AP100" s="906"/>
      <c r="AQ100" s="906"/>
      <c r="AR100" s="906"/>
      <c r="AS100" s="906"/>
      <c r="AT100" s="906"/>
    </row>
    <row r="101" spans="1:46" x14ac:dyDescent="0.15">
      <c r="A101" s="908" t="s">
        <v>453</v>
      </c>
      <c r="B101" s="908"/>
      <c r="C101" s="908"/>
      <c r="D101" s="908"/>
      <c r="E101" s="908"/>
      <c r="F101" s="908"/>
      <c r="G101" s="908"/>
      <c r="H101" s="908"/>
      <c r="I101" s="907" t="s">
        <v>454</v>
      </c>
      <c r="J101" s="907"/>
      <c r="K101" s="907"/>
      <c r="L101" s="907"/>
      <c r="M101" s="907"/>
      <c r="N101" s="907"/>
      <c r="O101" s="907"/>
      <c r="P101" s="907"/>
      <c r="Q101" s="907"/>
      <c r="R101" s="907"/>
      <c r="S101" s="907"/>
      <c r="T101" s="907"/>
      <c r="U101" s="907"/>
      <c r="V101" s="907"/>
      <c r="W101" s="907"/>
      <c r="X101" s="907"/>
      <c r="Y101" s="907"/>
      <c r="Z101" s="907"/>
      <c r="AA101" s="907"/>
      <c r="AB101" s="907"/>
      <c r="AC101" s="907"/>
      <c r="AD101" s="907"/>
      <c r="AE101" s="907"/>
      <c r="AF101" s="907"/>
      <c r="AG101" s="907"/>
      <c r="AH101" s="907"/>
      <c r="AI101" s="907"/>
      <c r="AJ101" s="907"/>
      <c r="AK101" s="907"/>
      <c r="AL101" s="907"/>
      <c r="AM101" s="907"/>
      <c r="AN101" s="907"/>
      <c r="AO101" s="907"/>
      <c r="AP101" s="907"/>
      <c r="AQ101" s="907"/>
      <c r="AR101" s="907"/>
      <c r="AS101" s="907"/>
      <c r="AT101" s="907"/>
    </row>
    <row r="102" spans="1:46" x14ac:dyDescent="0.15">
      <c r="A102" s="908"/>
      <c r="B102" s="908"/>
      <c r="C102" s="908"/>
      <c r="D102" s="908"/>
      <c r="E102" s="908"/>
      <c r="F102" s="908"/>
      <c r="G102" s="908"/>
      <c r="H102" s="908"/>
      <c r="I102" s="907"/>
      <c r="J102" s="907"/>
      <c r="K102" s="907"/>
      <c r="L102" s="907"/>
      <c r="M102" s="907"/>
      <c r="N102" s="907"/>
      <c r="O102" s="907"/>
      <c r="P102" s="907"/>
      <c r="Q102" s="907"/>
      <c r="R102" s="907"/>
      <c r="S102" s="907"/>
      <c r="T102" s="907"/>
      <c r="U102" s="907"/>
      <c r="V102" s="907"/>
      <c r="W102" s="907"/>
      <c r="X102" s="907"/>
      <c r="Y102" s="907"/>
      <c r="Z102" s="907"/>
      <c r="AA102" s="907"/>
      <c r="AB102" s="907"/>
      <c r="AC102" s="907"/>
      <c r="AD102" s="907"/>
      <c r="AE102" s="907"/>
      <c r="AF102" s="907"/>
      <c r="AG102" s="907"/>
      <c r="AH102" s="907"/>
      <c r="AI102" s="907"/>
      <c r="AJ102" s="907"/>
      <c r="AK102" s="907"/>
      <c r="AL102" s="907"/>
      <c r="AM102" s="907"/>
      <c r="AN102" s="907"/>
      <c r="AO102" s="907"/>
      <c r="AP102" s="907"/>
      <c r="AQ102" s="907"/>
      <c r="AR102" s="907"/>
      <c r="AS102" s="907"/>
      <c r="AT102" s="907"/>
    </row>
    <row r="103" spans="1:46" x14ac:dyDescent="0.15">
      <c r="A103" s="909" t="s">
        <v>455</v>
      </c>
      <c r="B103" s="910"/>
      <c r="C103" s="910"/>
      <c r="D103" s="910"/>
      <c r="E103" s="910"/>
      <c r="F103" s="910"/>
      <c r="G103" s="910"/>
      <c r="H103" s="911"/>
      <c r="I103" s="907" t="s">
        <v>456</v>
      </c>
      <c r="J103" s="907"/>
      <c r="K103" s="907"/>
      <c r="L103" s="907"/>
      <c r="M103" s="907"/>
      <c r="N103" s="907"/>
      <c r="O103" s="907"/>
      <c r="P103" s="907"/>
      <c r="Q103" s="907"/>
      <c r="R103" s="907"/>
      <c r="S103" s="907"/>
      <c r="T103" s="907"/>
      <c r="U103" s="907"/>
      <c r="V103" s="907"/>
      <c r="W103" s="907"/>
      <c r="X103" s="907"/>
      <c r="Y103" s="907"/>
      <c r="Z103" s="907"/>
      <c r="AA103" s="907"/>
      <c r="AB103" s="907"/>
      <c r="AC103" s="907"/>
      <c r="AD103" s="907"/>
      <c r="AE103" s="907"/>
      <c r="AF103" s="907"/>
      <c r="AG103" s="907"/>
      <c r="AH103" s="907"/>
      <c r="AI103" s="907"/>
      <c r="AJ103" s="907"/>
      <c r="AK103" s="907"/>
      <c r="AL103" s="907"/>
      <c r="AM103" s="907"/>
      <c r="AN103" s="907"/>
      <c r="AO103" s="907"/>
      <c r="AP103" s="907"/>
      <c r="AQ103" s="907"/>
      <c r="AR103" s="907"/>
      <c r="AS103" s="907"/>
      <c r="AT103" s="907"/>
    </row>
    <row r="104" spans="1:46" x14ac:dyDescent="0.15">
      <c r="A104" s="912"/>
      <c r="B104" s="913"/>
      <c r="C104" s="913"/>
      <c r="D104" s="913"/>
      <c r="E104" s="913"/>
      <c r="F104" s="913"/>
      <c r="G104" s="913"/>
      <c r="H104" s="914"/>
      <c r="I104" s="907"/>
      <c r="J104" s="907"/>
      <c r="K104" s="907"/>
      <c r="L104" s="907"/>
      <c r="M104" s="907"/>
      <c r="N104" s="907"/>
      <c r="O104" s="907"/>
      <c r="P104" s="907"/>
      <c r="Q104" s="907"/>
      <c r="R104" s="907"/>
      <c r="S104" s="907"/>
      <c r="T104" s="907"/>
      <c r="U104" s="907"/>
      <c r="V104" s="907"/>
      <c r="W104" s="907"/>
      <c r="X104" s="907"/>
      <c r="Y104" s="907"/>
      <c r="Z104" s="907"/>
      <c r="AA104" s="907"/>
      <c r="AB104" s="907"/>
      <c r="AC104" s="907"/>
      <c r="AD104" s="907"/>
      <c r="AE104" s="907"/>
      <c r="AF104" s="907"/>
      <c r="AG104" s="907"/>
      <c r="AH104" s="907"/>
      <c r="AI104" s="907"/>
      <c r="AJ104" s="907"/>
      <c r="AK104" s="907"/>
      <c r="AL104" s="907"/>
      <c r="AM104" s="907"/>
      <c r="AN104" s="907"/>
      <c r="AO104" s="907"/>
      <c r="AP104" s="907"/>
      <c r="AQ104" s="907"/>
      <c r="AR104" s="907"/>
      <c r="AS104" s="907"/>
      <c r="AT104" s="907"/>
    </row>
    <row r="105" spans="1:46" x14ac:dyDescent="0.15">
      <c r="A105" s="912"/>
      <c r="B105" s="913"/>
      <c r="C105" s="913"/>
      <c r="D105" s="913"/>
      <c r="E105" s="913"/>
      <c r="F105" s="913"/>
      <c r="G105" s="913"/>
      <c r="H105" s="914"/>
      <c r="I105" s="907"/>
      <c r="J105" s="907"/>
      <c r="K105" s="907"/>
      <c r="L105" s="907"/>
      <c r="M105" s="907"/>
      <c r="N105" s="907"/>
      <c r="O105" s="907"/>
      <c r="P105" s="907"/>
      <c r="Q105" s="907"/>
      <c r="R105" s="907"/>
      <c r="S105" s="907"/>
      <c r="T105" s="907"/>
      <c r="U105" s="907"/>
      <c r="V105" s="907"/>
      <c r="W105" s="907"/>
      <c r="X105" s="907"/>
      <c r="Y105" s="907"/>
      <c r="Z105" s="907"/>
      <c r="AA105" s="907"/>
      <c r="AB105" s="907"/>
      <c r="AC105" s="907"/>
      <c r="AD105" s="907"/>
      <c r="AE105" s="907"/>
      <c r="AF105" s="907"/>
      <c r="AG105" s="907"/>
      <c r="AH105" s="907"/>
      <c r="AI105" s="907"/>
      <c r="AJ105" s="907"/>
      <c r="AK105" s="907"/>
      <c r="AL105" s="907"/>
      <c r="AM105" s="907"/>
      <c r="AN105" s="907"/>
      <c r="AO105" s="907"/>
      <c r="AP105" s="907"/>
      <c r="AQ105" s="907"/>
      <c r="AR105" s="907"/>
      <c r="AS105" s="907"/>
      <c r="AT105" s="907"/>
    </row>
    <row r="106" spans="1:46" x14ac:dyDescent="0.15">
      <c r="A106" s="912"/>
      <c r="B106" s="913"/>
      <c r="C106" s="913"/>
      <c r="D106" s="913"/>
      <c r="E106" s="913"/>
      <c r="F106" s="913"/>
      <c r="G106" s="913"/>
      <c r="H106" s="914"/>
      <c r="I106" s="907"/>
      <c r="J106" s="907"/>
      <c r="K106" s="907"/>
      <c r="L106" s="907"/>
      <c r="M106" s="907"/>
      <c r="N106" s="907"/>
      <c r="O106" s="907"/>
      <c r="P106" s="907"/>
      <c r="Q106" s="907"/>
      <c r="R106" s="907"/>
      <c r="S106" s="907"/>
      <c r="T106" s="907"/>
      <c r="U106" s="907"/>
      <c r="V106" s="907"/>
      <c r="W106" s="907"/>
      <c r="X106" s="907"/>
      <c r="Y106" s="907"/>
      <c r="Z106" s="907"/>
      <c r="AA106" s="907"/>
      <c r="AB106" s="907"/>
      <c r="AC106" s="907"/>
      <c r="AD106" s="907"/>
      <c r="AE106" s="907"/>
      <c r="AF106" s="907"/>
      <c r="AG106" s="907"/>
      <c r="AH106" s="907"/>
      <c r="AI106" s="907"/>
      <c r="AJ106" s="907"/>
      <c r="AK106" s="907"/>
      <c r="AL106" s="907"/>
      <c r="AM106" s="907"/>
      <c r="AN106" s="907"/>
      <c r="AO106" s="907"/>
      <c r="AP106" s="907"/>
      <c r="AQ106" s="907"/>
      <c r="AR106" s="907"/>
      <c r="AS106" s="907"/>
      <c r="AT106" s="907"/>
    </row>
    <row r="107" spans="1:46" x14ac:dyDescent="0.15">
      <c r="A107" s="912"/>
      <c r="B107" s="913"/>
      <c r="C107" s="913"/>
      <c r="D107" s="913"/>
      <c r="E107" s="913"/>
      <c r="F107" s="913"/>
      <c r="G107" s="913"/>
      <c r="H107" s="914"/>
      <c r="I107" s="907"/>
      <c r="J107" s="907"/>
      <c r="K107" s="907"/>
      <c r="L107" s="907"/>
      <c r="M107" s="907"/>
      <c r="N107" s="907"/>
      <c r="O107" s="907"/>
      <c r="P107" s="907"/>
      <c r="Q107" s="907"/>
      <c r="R107" s="907"/>
      <c r="S107" s="907"/>
      <c r="T107" s="907"/>
      <c r="U107" s="907"/>
      <c r="V107" s="907"/>
      <c r="W107" s="907"/>
      <c r="X107" s="907"/>
      <c r="Y107" s="907"/>
      <c r="Z107" s="907"/>
      <c r="AA107" s="907"/>
      <c r="AB107" s="907"/>
      <c r="AC107" s="907"/>
      <c r="AD107" s="907"/>
      <c r="AE107" s="907"/>
      <c r="AF107" s="907"/>
      <c r="AG107" s="907"/>
      <c r="AH107" s="907"/>
      <c r="AI107" s="907"/>
      <c r="AJ107" s="907"/>
      <c r="AK107" s="907"/>
      <c r="AL107" s="907"/>
      <c r="AM107" s="907"/>
      <c r="AN107" s="907"/>
      <c r="AO107" s="907"/>
      <c r="AP107" s="907"/>
      <c r="AQ107" s="907"/>
      <c r="AR107" s="907"/>
      <c r="AS107" s="907"/>
      <c r="AT107" s="907"/>
    </row>
    <row r="108" spans="1:46" x14ac:dyDescent="0.15">
      <c r="A108" s="912"/>
      <c r="B108" s="913"/>
      <c r="C108" s="913"/>
      <c r="D108" s="913"/>
      <c r="E108" s="913"/>
      <c r="F108" s="913"/>
      <c r="G108" s="913"/>
      <c r="H108" s="914"/>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7"/>
    </row>
    <row r="109" spans="1:46" x14ac:dyDescent="0.15">
      <c r="A109" s="912"/>
      <c r="B109" s="913"/>
      <c r="C109" s="913"/>
      <c r="D109" s="913"/>
      <c r="E109" s="913"/>
      <c r="F109" s="913"/>
      <c r="G109" s="913"/>
      <c r="H109" s="914"/>
      <c r="I109" s="907"/>
      <c r="J109" s="907"/>
      <c r="K109" s="907"/>
      <c r="L109" s="907"/>
      <c r="M109" s="907"/>
      <c r="N109" s="907"/>
      <c r="O109" s="907"/>
      <c r="P109" s="907"/>
      <c r="Q109" s="907"/>
      <c r="R109" s="907"/>
      <c r="S109" s="907"/>
      <c r="T109" s="907"/>
      <c r="U109" s="907"/>
      <c r="V109" s="907"/>
      <c r="W109" s="907"/>
      <c r="X109" s="907"/>
      <c r="Y109" s="907"/>
      <c r="Z109" s="907"/>
      <c r="AA109" s="907"/>
      <c r="AB109" s="907"/>
      <c r="AC109" s="907"/>
      <c r="AD109" s="907"/>
      <c r="AE109" s="907"/>
      <c r="AF109" s="907"/>
      <c r="AG109" s="907"/>
      <c r="AH109" s="907"/>
      <c r="AI109" s="907"/>
      <c r="AJ109" s="907"/>
      <c r="AK109" s="907"/>
      <c r="AL109" s="907"/>
      <c r="AM109" s="907"/>
      <c r="AN109" s="907"/>
      <c r="AO109" s="907"/>
      <c r="AP109" s="907"/>
      <c r="AQ109" s="907"/>
      <c r="AR109" s="907"/>
      <c r="AS109" s="907"/>
      <c r="AT109" s="907"/>
    </row>
    <row r="110" spans="1:46" x14ac:dyDescent="0.15">
      <c r="A110" s="912"/>
      <c r="B110" s="913"/>
      <c r="C110" s="913"/>
      <c r="D110" s="913"/>
      <c r="E110" s="913"/>
      <c r="F110" s="913"/>
      <c r="G110" s="913"/>
      <c r="H110" s="914"/>
      <c r="I110" s="907"/>
      <c r="J110" s="907"/>
      <c r="K110" s="907"/>
      <c r="L110" s="907"/>
      <c r="M110" s="907"/>
      <c r="N110" s="907"/>
      <c r="O110" s="907"/>
      <c r="P110" s="907"/>
      <c r="Q110" s="907"/>
      <c r="R110" s="907"/>
      <c r="S110" s="907"/>
      <c r="T110" s="907"/>
      <c r="U110" s="907"/>
      <c r="V110" s="907"/>
      <c r="W110" s="907"/>
      <c r="X110" s="907"/>
      <c r="Y110" s="907"/>
      <c r="Z110" s="907"/>
      <c r="AA110" s="907"/>
      <c r="AB110" s="907"/>
      <c r="AC110" s="907"/>
      <c r="AD110" s="907"/>
      <c r="AE110" s="907"/>
      <c r="AF110" s="907"/>
      <c r="AG110" s="907"/>
      <c r="AH110" s="907"/>
      <c r="AI110" s="907"/>
      <c r="AJ110" s="907"/>
      <c r="AK110" s="907"/>
      <c r="AL110" s="907"/>
      <c r="AM110" s="907"/>
      <c r="AN110" s="907"/>
      <c r="AO110" s="907"/>
      <c r="AP110" s="907"/>
      <c r="AQ110" s="907"/>
      <c r="AR110" s="907"/>
      <c r="AS110" s="907"/>
      <c r="AT110" s="907"/>
    </row>
    <row r="111" spans="1:46" x14ac:dyDescent="0.15">
      <c r="A111" s="912"/>
      <c r="B111" s="913"/>
      <c r="C111" s="913"/>
      <c r="D111" s="913"/>
      <c r="E111" s="913"/>
      <c r="F111" s="913"/>
      <c r="G111" s="913"/>
      <c r="H111" s="914"/>
      <c r="I111" s="907"/>
      <c r="J111" s="907"/>
      <c r="K111" s="907"/>
      <c r="L111" s="907"/>
      <c r="M111" s="907"/>
      <c r="N111" s="907"/>
      <c r="O111" s="907"/>
      <c r="P111" s="907"/>
      <c r="Q111" s="907"/>
      <c r="R111" s="907"/>
      <c r="S111" s="907"/>
      <c r="T111" s="907"/>
      <c r="U111" s="907"/>
      <c r="V111" s="907"/>
      <c r="W111" s="907"/>
      <c r="X111" s="907"/>
      <c r="Y111" s="907"/>
      <c r="Z111" s="907"/>
      <c r="AA111" s="907"/>
      <c r="AB111" s="907"/>
      <c r="AC111" s="907"/>
      <c r="AD111" s="907"/>
      <c r="AE111" s="907"/>
      <c r="AF111" s="907"/>
      <c r="AG111" s="907"/>
      <c r="AH111" s="907"/>
      <c r="AI111" s="907"/>
      <c r="AJ111" s="907"/>
      <c r="AK111" s="907"/>
      <c r="AL111" s="907"/>
      <c r="AM111" s="907"/>
      <c r="AN111" s="907"/>
      <c r="AO111" s="907"/>
      <c r="AP111" s="907"/>
      <c r="AQ111" s="907"/>
      <c r="AR111" s="907"/>
      <c r="AS111" s="907"/>
      <c r="AT111" s="907"/>
    </row>
    <row r="112" spans="1:46" x14ac:dyDescent="0.15">
      <c r="A112" s="912"/>
      <c r="B112" s="913"/>
      <c r="C112" s="913"/>
      <c r="D112" s="913"/>
      <c r="E112" s="913"/>
      <c r="F112" s="913"/>
      <c r="G112" s="913"/>
      <c r="H112" s="914"/>
      <c r="I112" s="907"/>
      <c r="J112" s="907"/>
      <c r="K112" s="907"/>
      <c r="L112" s="907"/>
      <c r="M112" s="907"/>
      <c r="N112" s="907"/>
      <c r="O112" s="907"/>
      <c r="P112" s="907"/>
      <c r="Q112" s="907"/>
      <c r="R112" s="907"/>
      <c r="S112" s="907"/>
      <c r="T112" s="907"/>
      <c r="U112" s="907"/>
      <c r="V112" s="907"/>
      <c r="W112" s="907"/>
      <c r="X112" s="907"/>
      <c r="Y112" s="907"/>
      <c r="Z112" s="907"/>
      <c r="AA112" s="907"/>
      <c r="AB112" s="907"/>
      <c r="AC112" s="907"/>
      <c r="AD112" s="907"/>
      <c r="AE112" s="907"/>
      <c r="AF112" s="907"/>
      <c r="AG112" s="907"/>
      <c r="AH112" s="907"/>
      <c r="AI112" s="907"/>
      <c r="AJ112" s="907"/>
      <c r="AK112" s="907"/>
      <c r="AL112" s="907"/>
      <c r="AM112" s="907"/>
      <c r="AN112" s="907"/>
      <c r="AO112" s="907"/>
      <c r="AP112" s="907"/>
      <c r="AQ112" s="907"/>
      <c r="AR112" s="907"/>
      <c r="AS112" s="907"/>
      <c r="AT112" s="907"/>
    </row>
    <row r="113" spans="1:46" x14ac:dyDescent="0.15">
      <c r="A113" s="912"/>
      <c r="B113" s="913"/>
      <c r="C113" s="913"/>
      <c r="D113" s="913"/>
      <c r="E113" s="913"/>
      <c r="F113" s="913"/>
      <c r="G113" s="913"/>
      <c r="H113" s="914"/>
      <c r="I113" s="907"/>
      <c r="J113" s="907"/>
      <c r="K113" s="907"/>
      <c r="L113" s="907"/>
      <c r="M113" s="907"/>
      <c r="N113" s="907"/>
      <c r="O113" s="907"/>
      <c r="P113" s="907"/>
      <c r="Q113" s="907"/>
      <c r="R113" s="907"/>
      <c r="S113" s="907"/>
      <c r="T113" s="907"/>
      <c r="U113" s="907"/>
      <c r="V113" s="907"/>
      <c r="W113" s="907"/>
      <c r="X113" s="907"/>
      <c r="Y113" s="907"/>
      <c r="Z113" s="907"/>
      <c r="AA113" s="907"/>
      <c r="AB113" s="907"/>
      <c r="AC113" s="907"/>
      <c r="AD113" s="907"/>
      <c r="AE113" s="907"/>
      <c r="AF113" s="907"/>
      <c r="AG113" s="907"/>
      <c r="AH113" s="907"/>
      <c r="AI113" s="907"/>
      <c r="AJ113" s="907"/>
      <c r="AK113" s="907"/>
      <c r="AL113" s="907"/>
      <c r="AM113" s="907"/>
      <c r="AN113" s="907"/>
      <c r="AO113" s="907"/>
      <c r="AP113" s="907"/>
      <c r="AQ113" s="907"/>
      <c r="AR113" s="907"/>
      <c r="AS113" s="907"/>
      <c r="AT113" s="907"/>
    </row>
    <row r="114" spans="1:46" x14ac:dyDescent="0.15">
      <c r="A114" s="912"/>
      <c r="B114" s="913"/>
      <c r="C114" s="913"/>
      <c r="D114" s="913"/>
      <c r="E114" s="913"/>
      <c r="F114" s="913"/>
      <c r="G114" s="913"/>
      <c r="H114" s="914"/>
      <c r="I114" s="907"/>
      <c r="J114" s="907"/>
      <c r="K114" s="907"/>
      <c r="L114" s="907"/>
      <c r="M114" s="907"/>
      <c r="N114" s="907"/>
      <c r="O114" s="907"/>
      <c r="P114" s="907"/>
      <c r="Q114" s="907"/>
      <c r="R114" s="907"/>
      <c r="S114" s="907"/>
      <c r="T114" s="907"/>
      <c r="U114" s="907"/>
      <c r="V114" s="907"/>
      <c r="W114" s="907"/>
      <c r="X114" s="907"/>
      <c r="Y114" s="907"/>
      <c r="Z114" s="907"/>
      <c r="AA114" s="907"/>
      <c r="AB114" s="907"/>
      <c r="AC114" s="907"/>
      <c r="AD114" s="907"/>
      <c r="AE114" s="907"/>
      <c r="AF114" s="907"/>
      <c r="AG114" s="907"/>
      <c r="AH114" s="907"/>
      <c r="AI114" s="907"/>
      <c r="AJ114" s="907"/>
      <c r="AK114" s="907"/>
      <c r="AL114" s="907"/>
      <c r="AM114" s="907"/>
      <c r="AN114" s="907"/>
      <c r="AO114" s="907"/>
      <c r="AP114" s="907"/>
      <c r="AQ114" s="907"/>
      <c r="AR114" s="907"/>
      <c r="AS114" s="907"/>
      <c r="AT114" s="907"/>
    </row>
    <row r="115" spans="1:46" x14ac:dyDescent="0.15">
      <c r="A115" s="912"/>
      <c r="B115" s="913"/>
      <c r="C115" s="913"/>
      <c r="D115" s="913"/>
      <c r="E115" s="913"/>
      <c r="F115" s="913"/>
      <c r="G115" s="913"/>
      <c r="H115" s="914"/>
      <c r="I115" s="907"/>
      <c r="J115" s="907"/>
      <c r="K115" s="907"/>
      <c r="L115" s="907"/>
      <c r="M115" s="907"/>
      <c r="N115" s="907"/>
      <c r="O115" s="907"/>
      <c r="P115" s="907"/>
      <c r="Q115" s="907"/>
      <c r="R115" s="907"/>
      <c r="S115" s="907"/>
      <c r="T115" s="907"/>
      <c r="U115" s="907"/>
      <c r="V115" s="907"/>
      <c r="W115" s="907"/>
      <c r="X115" s="907"/>
      <c r="Y115" s="907"/>
      <c r="Z115" s="907"/>
      <c r="AA115" s="907"/>
      <c r="AB115" s="907"/>
      <c r="AC115" s="907"/>
      <c r="AD115" s="907"/>
      <c r="AE115" s="907"/>
      <c r="AF115" s="907"/>
      <c r="AG115" s="907"/>
      <c r="AH115" s="907"/>
      <c r="AI115" s="907"/>
      <c r="AJ115" s="907"/>
      <c r="AK115" s="907"/>
      <c r="AL115" s="907"/>
      <c r="AM115" s="907"/>
      <c r="AN115" s="907"/>
      <c r="AO115" s="907"/>
      <c r="AP115" s="907"/>
      <c r="AQ115" s="907"/>
      <c r="AR115" s="907"/>
      <c r="AS115" s="907"/>
      <c r="AT115" s="907"/>
    </row>
    <row r="116" spans="1:46" x14ac:dyDescent="0.15">
      <c r="A116" s="912"/>
      <c r="B116" s="913"/>
      <c r="C116" s="913"/>
      <c r="D116" s="913"/>
      <c r="E116" s="913"/>
      <c r="F116" s="913"/>
      <c r="G116" s="913"/>
      <c r="H116" s="914"/>
      <c r="I116" s="907"/>
      <c r="J116" s="907"/>
      <c r="K116" s="907"/>
      <c r="L116" s="907"/>
      <c r="M116" s="907"/>
      <c r="N116" s="907"/>
      <c r="O116" s="907"/>
      <c r="P116" s="907"/>
      <c r="Q116" s="907"/>
      <c r="R116" s="907"/>
      <c r="S116" s="907"/>
      <c r="T116" s="907"/>
      <c r="U116" s="907"/>
      <c r="V116" s="907"/>
      <c r="W116" s="907"/>
      <c r="X116" s="907"/>
      <c r="Y116" s="907"/>
      <c r="Z116" s="907"/>
      <c r="AA116" s="907"/>
      <c r="AB116" s="907"/>
      <c r="AC116" s="907"/>
      <c r="AD116" s="907"/>
      <c r="AE116" s="907"/>
      <c r="AF116" s="907"/>
      <c r="AG116" s="907"/>
      <c r="AH116" s="907"/>
      <c r="AI116" s="907"/>
      <c r="AJ116" s="907"/>
      <c r="AK116" s="907"/>
      <c r="AL116" s="907"/>
      <c r="AM116" s="907"/>
      <c r="AN116" s="907"/>
      <c r="AO116" s="907"/>
      <c r="AP116" s="907"/>
      <c r="AQ116" s="907"/>
      <c r="AR116" s="907"/>
      <c r="AS116" s="907"/>
      <c r="AT116" s="907"/>
    </row>
    <row r="117" spans="1:46" x14ac:dyDescent="0.15">
      <c r="A117" s="915"/>
      <c r="B117" s="916"/>
      <c r="C117" s="916"/>
      <c r="D117" s="916"/>
      <c r="E117" s="916"/>
      <c r="F117" s="916"/>
      <c r="G117" s="916"/>
      <c r="H117" s="917"/>
      <c r="I117" s="907"/>
      <c r="J117" s="907"/>
      <c r="K117" s="907"/>
      <c r="L117" s="907"/>
      <c r="M117" s="907"/>
      <c r="N117" s="907"/>
      <c r="O117" s="907"/>
      <c r="P117" s="907"/>
      <c r="Q117" s="907"/>
      <c r="R117" s="907"/>
      <c r="S117" s="907"/>
      <c r="T117" s="907"/>
      <c r="U117" s="907"/>
      <c r="V117" s="907"/>
      <c r="W117" s="907"/>
      <c r="X117" s="907"/>
      <c r="Y117" s="907"/>
      <c r="Z117" s="907"/>
      <c r="AA117" s="907"/>
      <c r="AB117" s="907"/>
      <c r="AC117" s="907"/>
      <c r="AD117" s="907"/>
      <c r="AE117" s="907"/>
      <c r="AF117" s="907"/>
      <c r="AG117" s="907"/>
      <c r="AH117" s="907"/>
      <c r="AI117" s="907"/>
      <c r="AJ117" s="907"/>
      <c r="AK117" s="907"/>
      <c r="AL117" s="907"/>
      <c r="AM117" s="907"/>
      <c r="AN117" s="907"/>
      <c r="AO117" s="907"/>
      <c r="AP117" s="907"/>
      <c r="AQ117" s="907"/>
      <c r="AR117" s="907"/>
      <c r="AS117" s="907"/>
      <c r="AT117" s="907"/>
    </row>
    <row r="118" spans="1:46" x14ac:dyDescent="0.15">
      <c r="A118" s="919" t="s">
        <v>457</v>
      </c>
      <c r="B118" s="920"/>
      <c r="C118" s="920"/>
      <c r="D118" s="920"/>
      <c r="E118" s="920"/>
      <c r="F118" s="920"/>
      <c r="G118" s="920"/>
      <c r="H118" s="921"/>
      <c r="I118" s="928" t="s">
        <v>458</v>
      </c>
      <c r="J118" s="929"/>
      <c r="K118" s="929"/>
      <c r="L118" s="929"/>
      <c r="M118" s="929"/>
      <c r="N118" s="929"/>
      <c r="O118" s="929"/>
      <c r="P118" s="929"/>
      <c r="Q118" s="929"/>
      <c r="R118" s="929"/>
      <c r="S118" s="929"/>
      <c r="T118" s="929"/>
      <c r="U118" s="929"/>
      <c r="V118" s="929"/>
      <c r="W118" s="929"/>
      <c r="X118" s="929"/>
      <c r="Y118" s="929"/>
      <c r="Z118" s="929"/>
      <c r="AA118" s="929"/>
      <c r="AB118" s="929"/>
      <c r="AC118" s="929"/>
      <c r="AD118" s="929"/>
      <c r="AE118" s="929"/>
      <c r="AF118" s="929"/>
      <c r="AG118" s="929"/>
      <c r="AH118" s="929"/>
      <c r="AI118" s="929"/>
      <c r="AJ118" s="929"/>
      <c r="AK118" s="929"/>
      <c r="AL118" s="929"/>
      <c r="AM118" s="929"/>
      <c r="AN118" s="929"/>
      <c r="AO118" s="929"/>
      <c r="AP118" s="929"/>
      <c r="AQ118" s="929"/>
      <c r="AR118" s="929"/>
      <c r="AS118" s="929"/>
      <c r="AT118" s="930"/>
    </row>
    <row r="119" spans="1:46" x14ac:dyDescent="0.15">
      <c r="A119" s="922"/>
      <c r="B119" s="923"/>
      <c r="C119" s="923"/>
      <c r="D119" s="923"/>
      <c r="E119" s="923"/>
      <c r="F119" s="923"/>
      <c r="G119" s="923"/>
      <c r="H119" s="924"/>
      <c r="I119" s="931"/>
      <c r="J119" s="587"/>
      <c r="K119" s="587"/>
      <c r="L119" s="587"/>
      <c r="M119" s="587"/>
      <c r="N119" s="587"/>
      <c r="O119" s="587"/>
      <c r="P119" s="587"/>
      <c r="Q119" s="587"/>
      <c r="R119" s="587"/>
      <c r="S119" s="587"/>
      <c r="T119" s="587"/>
      <c r="U119" s="587"/>
      <c r="V119" s="587"/>
      <c r="W119" s="587"/>
      <c r="X119" s="587"/>
      <c r="Y119" s="587"/>
      <c r="Z119" s="587"/>
      <c r="AA119" s="587"/>
      <c r="AB119" s="587"/>
      <c r="AC119" s="587"/>
      <c r="AD119" s="587"/>
      <c r="AE119" s="587"/>
      <c r="AF119" s="587"/>
      <c r="AG119" s="587"/>
      <c r="AH119" s="587"/>
      <c r="AI119" s="587"/>
      <c r="AJ119" s="587"/>
      <c r="AK119" s="587"/>
      <c r="AL119" s="587"/>
      <c r="AM119" s="587"/>
      <c r="AN119" s="587"/>
      <c r="AO119" s="587"/>
      <c r="AP119" s="587"/>
      <c r="AQ119" s="587"/>
      <c r="AR119" s="587"/>
      <c r="AS119" s="587"/>
      <c r="AT119" s="932"/>
    </row>
    <row r="120" spans="1:46" x14ac:dyDescent="0.15">
      <c r="A120" s="925"/>
      <c r="B120" s="926"/>
      <c r="C120" s="926"/>
      <c r="D120" s="926"/>
      <c r="E120" s="926"/>
      <c r="F120" s="926"/>
      <c r="G120" s="926"/>
      <c r="H120" s="927"/>
      <c r="I120" s="933" t="s">
        <v>459</v>
      </c>
      <c r="J120" s="934"/>
      <c r="K120" s="934"/>
      <c r="L120" s="934"/>
      <c r="M120" s="934"/>
      <c r="N120" s="934"/>
      <c r="O120" s="934"/>
      <c r="P120" s="934"/>
      <c r="Q120" s="934"/>
      <c r="R120" s="934"/>
      <c r="S120" s="934"/>
      <c r="T120" s="934"/>
      <c r="U120" s="934"/>
      <c r="V120" s="934"/>
      <c r="W120" s="934"/>
      <c r="X120" s="934"/>
      <c r="Y120" s="934"/>
      <c r="Z120" s="934"/>
      <c r="AA120" s="934"/>
      <c r="AB120" s="934"/>
      <c r="AC120" s="934"/>
      <c r="AD120" s="934"/>
      <c r="AE120" s="934"/>
      <c r="AF120" s="934"/>
      <c r="AG120" s="934"/>
      <c r="AH120" s="934"/>
      <c r="AI120" s="934"/>
      <c r="AJ120" s="934"/>
      <c r="AK120" s="934"/>
      <c r="AL120" s="934"/>
      <c r="AM120" s="934"/>
      <c r="AN120" s="934"/>
      <c r="AO120" s="934"/>
      <c r="AP120" s="934"/>
      <c r="AQ120" s="934"/>
      <c r="AR120" s="934"/>
      <c r="AS120" s="934"/>
      <c r="AT120" s="934"/>
    </row>
    <row r="121" spans="1:46" x14ac:dyDescent="0.15">
      <c r="A121" s="908" t="s">
        <v>460</v>
      </c>
      <c r="B121" s="908"/>
      <c r="C121" s="908"/>
      <c r="D121" s="908"/>
      <c r="E121" s="908"/>
      <c r="F121" s="908"/>
      <c r="G121" s="908"/>
      <c r="H121" s="908"/>
      <c r="I121" s="907" t="s">
        <v>461</v>
      </c>
      <c r="J121" s="907"/>
      <c r="K121" s="907"/>
      <c r="L121" s="907"/>
      <c r="M121" s="907"/>
      <c r="N121" s="907"/>
      <c r="O121" s="907"/>
      <c r="P121" s="907"/>
      <c r="Q121" s="907"/>
      <c r="R121" s="907"/>
      <c r="S121" s="907"/>
      <c r="T121" s="907"/>
      <c r="U121" s="907"/>
      <c r="V121" s="907"/>
      <c r="W121" s="907"/>
      <c r="X121" s="907"/>
      <c r="Y121" s="907"/>
      <c r="Z121" s="907"/>
      <c r="AA121" s="907"/>
      <c r="AB121" s="907"/>
      <c r="AC121" s="907"/>
      <c r="AD121" s="907"/>
      <c r="AE121" s="907"/>
      <c r="AF121" s="907"/>
      <c r="AG121" s="907"/>
      <c r="AH121" s="907"/>
      <c r="AI121" s="907"/>
      <c r="AJ121" s="907"/>
      <c r="AK121" s="907"/>
      <c r="AL121" s="907"/>
      <c r="AM121" s="907"/>
      <c r="AN121" s="907"/>
      <c r="AO121" s="907"/>
      <c r="AP121" s="907"/>
      <c r="AQ121" s="907"/>
      <c r="AR121" s="907"/>
      <c r="AS121" s="907"/>
      <c r="AT121" s="907"/>
    </row>
    <row r="122" spans="1:46" x14ac:dyDescent="0.15">
      <c r="A122" s="908"/>
      <c r="B122" s="908"/>
      <c r="C122" s="908"/>
      <c r="D122" s="908"/>
      <c r="E122" s="908"/>
      <c r="F122" s="908"/>
      <c r="G122" s="908"/>
      <c r="H122" s="908"/>
      <c r="I122" s="907"/>
      <c r="J122" s="907"/>
      <c r="K122" s="907"/>
      <c r="L122" s="907"/>
      <c r="M122" s="907"/>
      <c r="N122" s="907"/>
      <c r="O122" s="907"/>
      <c r="P122" s="907"/>
      <c r="Q122" s="907"/>
      <c r="R122" s="907"/>
      <c r="S122" s="907"/>
      <c r="T122" s="907"/>
      <c r="U122" s="907"/>
      <c r="V122" s="907"/>
      <c r="W122" s="907"/>
      <c r="X122" s="907"/>
      <c r="Y122" s="907"/>
      <c r="Z122" s="907"/>
      <c r="AA122" s="907"/>
      <c r="AB122" s="907"/>
      <c r="AC122" s="907"/>
      <c r="AD122" s="907"/>
      <c r="AE122" s="907"/>
      <c r="AF122" s="907"/>
      <c r="AG122" s="907"/>
      <c r="AH122" s="907"/>
      <c r="AI122" s="907"/>
      <c r="AJ122" s="907"/>
      <c r="AK122" s="907"/>
      <c r="AL122" s="907"/>
      <c r="AM122" s="907"/>
      <c r="AN122" s="907"/>
      <c r="AO122" s="907"/>
      <c r="AP122" s="907"/>
      <c r="AQ122" s="907"/>
      <c r="AR122" s="907"/>
      <c r="AS122" s="907"/>
      <c r="AT122" s="907"/>
    </row>
    <row r="123" spans="1:46" x14ac:dyDescent="0.15">
      <c r="A123" s="918" t="s">
        <v>462</v>
      </c>
      <c r="B123" s="918"/>
      <c r="C123" s="918"/>
      <c r="D123" s="918"/>
      <c r="E123" s="918"/>
      <c r="F123" s="918"/>
      <c r="G123" s="918"/>
      <c r="H123" s="918"/>
      <c r="I123" s="907" t="s">
        <v>463</v>
      </c>
      <c r="J123" s="907"/>
      <c r="K123" s="907"/>
      <c r="L123" s="907"/>
      <c r="M123" s="907"/>
      <c r="N123" s="907"/>
      <c r="O123" s="907"/>
      <c r="P123" s="907"/>
      <c r="Q123" s="907"/>
      <c r="R123" s="907"/>
      <c r="S123" s="907"/>
      <c r="T123" s="907"/>
      <c r="U123" s="907"/>
      <c r="V123" s="907"/>
      <c r="W123" s="907"/>
      <c r="X123" s="907"/>
      <c r="Y123" s="907"/>
      <c r="Z123" s="907"/>
      <c r="AA123" s="907"/>
      <c r="AB123" s="907"/>
      <c r="AC123" s="907"/>
      <c r="AD123" s="907"/>
      <c r="AE123" s="907"/>
      <c r="AF123" s="907"/>
      <c r="AG123" s="907"/>
      <c r="AH123" s="907"/>
      <c r="AI123" s="907"/>
      <c r="AJ123" s="907"/>
      <c r="AK123" s="907"/>
      <c r="AL123" s="907"/>
      <c r="AM123" s="907"/>
      <c r="AN123" s="907"/>
      <c r="AO123" s="907"/>
      <c r="AP123" s="907"/>
      <c r="AQ123" s="907"/>
      <c r="AR123" s="907"/>
      <c r="AS123" s="907"/>
      <c r="AT123" s="907"/>
    </row>
    <row r="124" spans="1:46" x14ac:dyDescent="0.15">
      <c r="A124" s="918"/>
      <c r="B124" s="918"/>
      <c r="C124" s="918"/>
      <c r="D124" s="918"/>
      <c r="E124" s="918"/>
      <c r="F124" s="918"/>
      <c r="G124" s="918"/>
      <c r="H124" s="918"/>
      <c r="I124" s="907"/>
      <c r="J124" s="907"/>
      <c r="K124" s="907"/>
      <c r="L124" s="907"/>
      <c r="M124" s="907"/>
      <c r="N124" s="907"/>
      <c r="O124" s="907"/>
      <c r="P124" s="907"/>
      <c r="Q124" s="907"/>
      <c r="R124" s="907"/>
      <c r="S124" s="907"/>
      <c r="T124" s="907"/>
      <c r="U124" s="907"/>
      <c r="V124" s="907"/>
      <c r="W124" s="907"/>
      <c r="X124" s="907"/>
      <c r="Y124" s="907"/>
      <c r="Z124" s="907"/>
      <c r="AA124" s="907"/>
      <c r="AB124" s="907"/>
      <c r="AC124" s="907"/>
      <c r="AD124" s="907"/>
      <c r="AE124" s="907"/>
      <c r="AF124" s="907"/>
      <c r="AG124" s="907"/>
      <c r="AH124" s="907"/>
      <c r="AI124" s="907"/>
      <c r="AJ124" s="907"/>
      <c r="AK124" s="907"/>
      <c r="AL124" s="907"/>
      <c r="AM124" s="907"/>
      <c r="AN124" s="907"/>
      <c r="AO124" s="907"/>
      <c r="AP124" s="907"/>
      <c r="AQ124" s="907"/>
      <c r="AR124" s="907"/>
      <c r="AS124" s="907"/>
      <c r="AT124" s="907"/>
    </row>
    <row r="125" spans="1:46" x14ac:dyDescent="0.15">
      <c r="A125" s="918"/>
      <c r="B125" s="918"/>
      <c r="C125" s="918"/>
      <c r="D125" s="918"/>
      <c r="E125" s="918"/>
      <c r="F125" s="918"/>
      <c r="G125" s="918"/>
      <c r="H125" s="918"/>
      <c r="I125" s="907"/>
      <c r="J125" s="907"/>
      <c r="K125" s="907"/>
      <c r="L125" s="907"/>
      <c r="M125" s="907"/>
      <c r="N125" s="907"/>
      <c r="O125" s="907"/>
      <c r="P125" s="907"/>
      <c r="Q125" s="907"/>
      <c r="R125" s="907"/>
      <c r="S125" s="907"/>
      <c r="T125" s="907"/>
      <c r="U125" s="907"/>
      <c r="V125" s="907"/>
      <c r="W125" s="907"/>
      <c r="X125" s="907"/>
      <c r="Y125" s="907"/>
      <c r="Z125" s="907"/>
      <c r="AA125" s="907"/>
      <c r="AB125" s="907"/>
      <c r="AC125" s="907"/>
      <c r="AD125" s="907"/>
      <c r="AE125" s="907"/>
      <c r="AF125" s="907"/>
      <c r="AG125" s="907"/>
      <c r="AH125" s="907"/>
      <c r="AI125" s="907"/>
      <c r="AJ125" s="907"/>
      <c r="AK125" s="907"/>
      <c r="AL125" s="907"/>
      <c r="AM125" s="907"/>
      <c r="AN125" s="907"/>
      <c r="AO125" s="907"/>
      <c r="AP125" s="907"/>
      <c r="AQ125" s="907"/>
      <c r="AR125" s="907"/>
      <c r="AS125" s="907"/>
      <c r="AT125" s="907"/>
    </row>
    <row r="126" spans="1:46" x14ac:dyDescent="0.15">
      <c r="A126" s="918"/>
      <c r="B126" s="918"/>
      <c r="C126" s="918"/>
      <c r="D126" s="918"/>
      <c r="E126" s="918"/>
      <c r="F126" s="918"/>
      <c r="G126" s="918"/>
      <c r="H126" s="918"/>
      <c r="I126" s="907"/>
      <c r="J126" s="907"/>
      <c r="K126" s="907"/>
      <c r="L126" s="907"/>
      <c r="M126" s="907"/>
      <c r="N126" s="907"/>
      <c r="O126" s="907"/>
      <c r="P126" s="907"/>
      <c r="Q126" s="907"/>
      <c r="R126" s="907"/>
      <c r="S126" s="907"/>
      <c r="T126" s="907"/>
      <c r="U126" s="907"/>
      <c r="V126" s="907"/>
      <c r="W126" s="907"/>
      <c r="X126" s="907"/>
      <c r="Y126" s="907"/>
      <c r="Z126" s="907"/>
      <c r="AA126" s="907"/>
      <c r="AB126" s="907"/>
      <c r="AC126" s="907"/>
      <c r="AD126" s="907"/>
      <c r="AE126" s="907"/>
      <c r="AF126" s="907"/>
      <c r="AG126" s="907"/>
      <c r="AH126" s="907"/>
      <c r="AI126" s="907"/>
      <c r="AJ126" s="907"/>
      <c r="AK126" s="907"/>
      <c r="AL126" s="907"/>
      <c r="AM126" s="907"/>
      <c r="AN126" s="907"/>
      <c r="AO126" s="907"/>
      <c r="AP126" s="907"/>
      <c r="AQ126" s="907"/>
      <c r="AR126" s="907"/>
      <c r="AS126" s="907"/>
      <c r="AT126" s="907"/>
    </row>
    <row r="127" spans="1:46" x14ac:dyDescent="0.15">
      <c r="A127" s="918"/>
      <c r="B127" s="918"/>
      <c r="C127" s="918"/>
      <c r="D127" s="918"/>
      <c r="E127" s="918"/>
      <c r="F127" s="918"/>
      <c r="G127" s="918"/>
      <c r="H127" s="918"/>
      <c r="I127" s="907"/>
      <c r="J127" s="907"/>
      <c r="K127" s="907"/>
      <c r="L127" s="907"/>
      <c r="M127" s="907"/>
      <c r="N127" s="907"/>
      <c r="O127" s="907"/>
      <c r="P127" s="907"/>
      <c r="Q127" s="907"/>
      <c r="R127" s="907"/>
      <c r="S127" s="907"/>
      <c r="T127" s="907"/>
      <c r="U127" s="907"/>
      <c r="V127" s="907"/>
      <c r="W127" s="907"/>
      <c r="X127" s="907"/>
      <c r="Y127" s="907"/>
      <c r="Z127" s="907"/>
      <c r="AA127" s="907"/>
      <c r="AB127" s="907"/>
      <c r="AC127" s="907"/>
      <c r="AD127" s="907"/>
      <c r="AE127" s="907"/>
      <c r="AF127" s="907"/>
      <c r="AG127" s="907"/>
      <c r="AH127" s="907"/>
      <c r="AI127" s="907"/>
      <c r="AJ127" s="907"/>
      <c r="AK127" s="907"/>
      <c r="AL127" s="907"/>
      <c r="AM127" s="907"/>
      <c r="AN127" s="907"/>
      <c r="AO127" s="907"/>
      <c r="AP127" s="907"/>
      <c r="AQ127" s="907"/>
      <c r="AR127" s="907"/>
      <c r="AS127" s="907"/>
      <c r="AT127" s="907"/>
    </row>
    <row r="128" spans="1:46" x14ac:dyDescent="0.15">
      <c r="A128" s="918"/>
      <c r="B128" s="918"/>
      <c r="C128" s="918"/>
      <c r="D128" s="918"/>
      <c r="E128" s="918"/>
      <c r="F128" s="918"/>
      <c r="G128" s="918"/>
      <c r="H128" s="918"/>
      <c r="I128" s="907"/>
      <c r="J128" s="907"/>
      <c r="K128" s="907"/>
      <c r="L128" s="907"/>
      <c r="M128" s="907"/>
      <c r="N128" s="907"/>
      <c r="O128" s="907"/>
      <c r="P128" s="907"/>
      <c r="Q128" s="907"/>
      <c r="R128" s="907"/>
      <c r="S128" s="907"/>
      <c r="T128" s="907"/>
      <c r="U128" s="907"/>
      <c r="V128" s="907"/>
      <c r="W128" s="907"/>
      <c r="X128" s="907"/>
      <c r="Y128" s="907"/>
      <c r="Z128" s="907"/>
      <c r="AA128" s="907"/>
      <c r="AB128" s="907"/>
      <c r="AC128" s="907"/>
      <c r="AD128" s="907"/>
      <c r="AE128" s="907"/>
      <c r="AF128" s="907"/>
      <c r="AG128" s="907"/>
      <c r="AH128" s="907"/>
      <c r="AI128" s="907"/>
      <c r="AJ128" s="907"/>
      <c r="AK128" s="907"/>
      <c r="AL128" s="907"/>
      <c r="AM128" s="907"/>
      <c r="AN128" s="907"/>
      <c r="AO128" s="907"/>
      <c r="AP128" s="907"/>
      <c r="AQ128" s="907"/>
      <c r="AR128" s="907"/>
      <c r="AS128" s="907"/>
      <c r="AT128" s="907"/>
    </row>
    <row r="129" spans="1:46" x14ac:dyDescent="0.15">
      <c r="A129" s="908" t="s">
        <v>464</v>
      </c>
      <c r="B129" s="908"/>
      <c r="C129" s="908"/>
      <c r="D129" s="908"/>
      <c r="E129" s="908"/>
      <c r="F129" s="908"/>
      <c r="G129" s="908"/>
      <c r="H129" s="908"/>
      <c r="I129" s="907" t="s">
        <v>465</v>
      </c>
      <c r="J129" s="906"/>
      <c r="K129" s="906"/>
      <c r="L129" s="906"/>
      <c r="M129" s="906"/>
      <c r="N129" s="906"/>
      <c r="O129" s="906"/>
      <c r="P129" s="906"/>
      <c r="Q129" s="906"/>
      <c r="R129" s="906"/>
      <c r="S129" s="906"/>
      <c r="T129" s="906"/>
      <c r="U129" s="906"/>
      <c r="V129" s="906"/>
      <c r="W129" s="906"/>
      <c r="X129" s="906"/>
      <c r="Y129" s="906"/>
      <c r="Z129" s="906"/>
      <c r="AA129" s="906"/>
      <c r="AB129" s="906"/>
      <c r="AC129" s="906"/>
      <c r="AD129" s="906"/>
      <c r="AE129" s="906"/>
      <c r="AF129" s="906"/>
      <c r="AG129" s="906"/>
      <c r="AH129" s="906"/>
      <c r="AI129" s="906"/>
      <c r="AJ129" s="906"/>
      <c r="AK129" s="906"/>
      <c r="AL129" s="906"/>
      <c r="AM129" s="906"/>
      <c r="AN129" s="906"/>
      <c r="AO129" s="906"/>
      <c r="AP129" s="906"/>
      <c r="AQ129" s="906"/>
      <c r="AR129" s="906"/>
      <c r="AS129" s="906"/>
      <c r="AT129" s="906"/>
    </row>
    <row r="130" spans="1:46" x14ac:dyDescent="0.15">
      <c r="A130" s="908"/>
      <c r="B130" s="908"/>
      <c r="C130" s="908"/>
      <c r="D130" s="908"/>
      <c r="E130" s="908"/>
      <c r="F130" s="908"/>
      <c r="G130" s="908"/>
      <c r="H130" s="908"/>
      <c r="I130" s="906"/>
      <c r="J130" s="906"/>
      <c r="K130" s="906"/>
      <c r="L130" s="906"/>
      <c r="M130" s="906"/>
      <c r="N130" s="906"/>
      <c r="O130" s="906"/>
      <c r="P130" s="906"/>
      <c r="Q130" s="906"/>
      <c r="R130" s="906"/>
      <c r="S130" s="906"/>
      <c r="T130" s="906"/>
      <c r="U130" s="906"/>
      <c r="V130" s="906"/>
      <c r="W130" s="906"/>
      <c r="X130" s="906"/>
      <c r="Y130" s="906"/>
      <c r="Z130" s="906"/>
      <c r="AA130" s="906"/>
      <c r="AB130" s="906"/>
      <c r="AC130" s="906"/>
      <c r="AD130" s="906"/>
      <c r="AE130" s="906"/>
      <c r="AF130" s="906"/>
      <c r="AG130" s="906"/>
      <c r="AH130" s="906"/>
      <c r="AI130" s="906"/>
      <c r="AJ130" s="906"/>
      <c r="AK130" s="906"/>
      <c r="AL130" s="906"/>
      <c r="AM130" s="906"/>
      <c r="AN130" s="906"/>
      <c r="AO130" s="906"/>
      <c r="AP130" s="906"/>
      <c r="AQ130" s="906"/>
      <c r="AR130" s="906"/>
      <c r="AS130" s="906"/>
      <c r="AT130" s="906"/>
    </row>
    <row r="131" spans="1:46" x14ac:dyDescent="0.15">
      <c r="A131" s="908"/>
      <c r="B131" s="908"/>
      <c r="C131" s="908"/>
      <c r="D131" s="908"/>
      <c r="E131" s="908"/>
      <c r="F131" s="908"/>
      <c r="G131" s="908"/>
      <c r="H131" s="908"/>
      <c r="I131" s="906"/>
      <c r="J131" s="906"/>
      <c r="K131" s="906"/>
      <c r="L131" s="906"/>
      <c r="M131" s="906"/>
      <c r="N131" s="906"/>
      <c r="O131" s="906"/>
      <c r="P131" s="906"/>
      <c r="Q131" s="906"/>
      <c r="R131" s="906"/>
      <c r="S131" s="906"/>
      <c r="T131" s="906"/>
      <c r="U131" s="906"/>
      <c r="V131" s="906"/>
      <c r="W131" s="906"/>
      <c r="X131" s="906"/>
      <c r="Y131" s="906"/>
      <c r="Z131" s="906"/>
      <c r="AA131" s="906"/>
      <c r="AB131" s="906"/>
      <c r="AC131" s="906"/>
      <c r="AD131" s="906"/>
      <c r="AE131" s="906"/>
      <c r="AF131" s="906"/>
      <c r="AG131" s="906"/>
      <c r="AH131" s="906"/>
      <c r="AI131" s="906"/>
      <c r="AJ131" s="906"/>
      <c r="AK131" s="906"/>
      <c r="AL131" s="906"/>
      <c r="AM131" s="906"/>
      <c r="AN131" s="906"/>
      <c r="AO131" s="906"/>
      <c r="AP131" s="906"/>
      <c r="AQ131" s="906"/>
      <c r="AR131" s="906"/>
      <c r="AS131" s="906"/>
      <c r="AT131" s="906"/>
    </row>
    <row r="132" spans="1:46" x14ac:dyDescent="0.15">
      <c r="A132" s="908"/>
      <c r="B132" s="908"/>
      <c r="C132" s="908"/>
      <c r="D132" s="908"/>
      <c r="E132" s="908"/>
      <c r="F132" s="908"/>
      <c r="G132" s="908"/>
      <c r="H132" s="908"/>
      <c r="I132" s="906"/>
      <c r="J132" s="906"/>
      <c r="K132" s="906"/>
      <c r="L132" s="906"/>
      <c r="M132" s="906"/>
      <c r="N132" s="906"/>
      <c r="O132" s="906"/>
      <c r="P132" s="906"/>
      <c r="Q132" s="906"/>
      <c r="R132" s="906"/>
      <c r="S132" s="906"/>
      <c r="T132" s="906"/>
      <c r="U132" s="906"/>
      <c r="V132" s="906"/>
      <c r="W132" s="906"/>
      <c r="X132" s="906"/>
      <c r="Y132" s="906"/>
      <c r="Z132" s="906"/>
      <c r="AA132" s="906"/>
      <c r="AB132" s="906"/>
      <c r="AC132" s="906"/>
      <c r="AD132" s="906"/>
      <c r="AE132" s="906"/>
      <c r="AF132" s="906"/>
      <c r="AG132" s="906"/>
      <c r="AH132" s="906"/>
      <c r="AI132" s="906"/>
      <c r="AJ132" s="906"/>
      <c r="AK132" s="906"/>
      <c r="AL132" s="906"/>
      <c r="AM132" s="906"/>
      <c r="AN132" s="906"/>
      <c r="AO132" s="906"/>
      <c r="AP132" s="906"/>
      <c r="AQ132" s="906"/>
      <c r="AR132" s="906"/>
      <c r="AS132" s="906"/>
      <c r="AT132" s="906"/>
    </row>
    <row r="133" spans="1:46" x14ac:dyDescent="0.15">
      <c r="A133" s="908"/>
      <c r="B133" s="908"/>
      <c r="C133" s="908"/>
      <c r="D133" s="908"/>
      <c r="E133" s="908"/>
      <c r="F133" s="908"/>
      <c r="G133" s="908"/>
      <c r="H133" s="908"/>
      <c r="I133" s="906"/>
      <c r="J133" s="906"/>
      <c r="K133" s="906"/>
      <c r="L133" s="906"/>
      <c r="M133" s="906"/>
      <c r="N133" s="906"/>
      <c r="O133" s="906"/>
      <c r="P133" s="906"/>
      <c r="Q133" s="906"/>
      <c r="R133" s="906"/>
      <c r="S133" s="906"/>
      <c r="T133" s="906"/>
      <c r="U133" s="906"/>
      <c r="V133" s="906"/>
      <c r="W133" s="906"/>
      <c r="X133" s="906"/>
      <c r="Y133" s="906"/>
      <c r="Z133" s="906"/>
      <c r="AA133" s="906"/>
      <c r="AB133" s="906"/>
      <c r="AC133" s="906"/>
      <c r="AD133" s="906"/>
      <c r="AE133" s="906"/>
      <c r="AF133" s="906"/>
      <c r="AG133" s="906"/>
      <c r="AH133" s="906"/>
      <c r="AI133" s="906"/>
      <c r="AJ133" s="906"/>
      <c r="AK133" s="906"/>
      <c r="AL133" s="906"/>
      <c r="AM133" s="906"/>
      <c r="AN133" s="906"/>
      <c r="AO133" s="906"/>
      <c r="AP133" s="906"/>
      <c r="AQ133" s="906"/>
      <c r="AR133" s="906"/>
      <c r="AS133" s="906"/>
      <c r="AT133" s="906"/>
    </row>
    <row r="134" spans="1:46" x14ac:dyDescent="0.15">
      <c r="A134" s="908"/>
      <c r="B134" s="908"/>
      <c r="C134" s="908"/>
      <c r="D134" s="908"/>
      <c r="E134" s="908"/>
      <c r="F134" s="908"/>
      <c r="G134" s="908"/>
      <c r="H134" s="908"/>
      <c r="I134" s="906"/>
      <c r="J134" s="906"/>
      <c r="K134" s="906"/>
      <c r="L134" s="906"/>
      <c r="M134" s="906"/>
      <c r="N134" s="906"/>
      <c r="O134" s="906"/>
      <c r="P134" s="906"/>
      <c r="Q134" s="906"/>
      <c r="R134" s="906"/>
      <c r="S134" s="906"/>
      <c r="T134" s="906"/>
      <c r="U134" s="906"/>
      <c r="V134" s="906"/>
      <c r="W134" s="906"/>
      <c r="X134" s="906"/>
      <c r="Y134" s="906"/>
      <c r="Z134" s="906"/>
      <c r="AA134" s="906"/>
      <c r="AB134" s="906"/>
      <c r="AC134" s="906"/>
      <c r="AD134" s="906"/>
      <c r="AE134" s="906"/>
      <c r="AF134" s="906"/>
      <c r="AG134" s="906"/>
      <c r="AH134" s="906"/>
      <c r="AI134" s="906"/>
      <c r="AJ134" s="906"/>
      <c r="AK134" s="906"/>
      <c r="AL134" s="906"/>
      <c r="AM134" s="906"/>
      <c r="AN134" s="906"/>
      <c r="AO134" s="906"/>
      <c r="AP134" s="906"/>
      <c r="AQ134" s="906"/>
      <c r="AR134" s="906"/>
      <c r="AS134" s="906"/>
      <c r="AT134" s="906"/>
    </row>
    <row r="135" spans="1:46" ht="15" customHeight="1" x14ac:dyDescent="0.15">
      <c r="A135" s="908" t="s">
        <v>466</v>
      </c>
      <c r="B135" s="908"/>
      <c r="C135" s="908"/>
      <c r="D135" s="908"/>
      <c r="E135" s="908"/>
      <c r="F135" s="908"/>
      <c r="G135" s="908"/>
      <c r="H135" s="908"/>
      <c r="I135" s="907" t="s">
        <v>467</v>
      </c>
      <c r="J135" s="906"/>
      <c r="K135" s="906"/>
      <c r="L135" s="906"/>
      <c r="M135" s="906"/>
      <c r="N135" s="906"/>
      <c r="O135" s="906"/>
      <c r="P135" s="906"/>
      <c r="Q135" s="906"/>
      <c r="R135" s="906"/>
      <c r="S135" s="906"/>
      <c r="T135" s="906"/>
      <c r="U135" s="906"/>
      <c r="V135" s="906"/>
      <c r="W135" s="906"/>
      <c r="X135" s="906"/>
      <c r="Y135" s="906"/>
      <c r="Z135" s="906"/>
      <c r="AA135" s="906"/>
      <c r="AB135" s="906"/>
      <c r="AC135" s="906"/>
      <c r="AD135" s="906"/>
      <c r="AE135" s="906"/>
      <c r="AF135" s="906"/>
      <c r="AG135" s="906"/>
      <c r="AH135" s="906"/>
      <c r="AI135" s="906"/>
      <c r="AJ135" s="906"/>
      <c r="AK135" s="906"/>
      <c r="AL135" s="906"/>
      <c r="AM135" s="906"/>
      <c r="AN135" s="906"/>
      <c r="AO135" s="906"/>
      <c r="AP135" s="906"/>
      <c r="AQ135" s="906"/>
      <c r="AR135" s="906"/>
      <c r="AS135" s="906"/>
      <c r="AT135" s="906"/>
    </row>
    <row r="136" spans="1:46" ht="15" customHeight="1" x14ac:dyDescent="0.15">
      <c r="A136" s="908"/>
      <c r="B136" s="908"/>
      <c r="C136" s="908"/>
      <c r="D136" s="908"/>
      <c r="E136" s="908"/>
      <c r="F136" s="908"/>
      <c r="G136" s="908"/>
      <c r="H136" s="908"/>
      <c r="I136" s="906"/>
      <c r="J136" s="906"/>
      <c r="K136" s="906"/>
      <c r="L136" s="906"/>
      <c r="M136" s="906"/>
      <c r="N136" s="906"/>
      <c r="O136" s="906"/>
      <c r="P136" s="906"/>
      <c r="Q136" s="906"/>
      <c r="R136" s="906"/>
      <c r="S136" s="906"/>
      <c r="T136" s="906"/>
      <c r="U136" s="906"/>
      <c r="V136" s="906"/>
      <c r="W136" s="906"/>
      <c r="X136" s="906"/>
      <c r="Y136" s="906"/>
      <c r="Z136" s="906"/>
      <c r="AA136" s="906"/>
      <c r="AB136" s="906"/>
      <c r="AC136" s="906"/>
      <c r="AD136" s="906"/>
      <c r="AE136" s="906"/>
      <c r="AF136" s="906"/>
      <c r="AG136" s="906"/>
      <c r="AH136" s="906"/>
      <c r="AI136" s="906"/>
      <c r="AJ136" s="906"/>
      <c r="AK136" s="906"/>
      <c r="AL136" s="906"/>
      <c r="AM136" s="906"/>
      <c r="AN136" s="906"/>
      <c r="AO136" s="906"/>
      <c r="AP136" s="906"/>
      <c r="AQ136" s="906"/>
      <c r="AR136" s="906"/>
      <c r="AS136" s="906"/>
      <c r="AT136" s="906"/>
    </row>
    <row r="137" spans="1:46" ht="15" customHeight="1" x14ac:dyDescent="0.15">
      <c r="A137" s="908"/>
      <c r="B137" s="908"/>
      <c r="C137" s="908"/>
      <c r="D137" s="908"/>
      <c r="E137" s="908"/>
      <c r="F137" s="908"/>
      <c r="G137" s="908"/>
      <c r="H137" s="908"/>
      <c r="I137" s="906"/>
      <c r="J137" s="906"/>
      <c r="K137" s="906"/>
      <c r="L137" s="906"/>
      <c r="M137" s="906"/>
      <c r="N137" s="906"/>
      <c r="O137" s="906"/>
      <c r="P137" s="906"/>
      <c r="Q137" s="906"/>
      <c r="R137" s="906"/>
      <c r="S137" s="906"/>
      <c r="T137" s="906"/>
      <c r="U137" s="906"/>
      <c r="V137" s="906"/>
      <c r="W137" s="906"/>
      <c r="X137" s="906"/>
      <c r="Y137" s="906"/>
      <c r="Z137" s="906"/>
      <c r="AA137" s="906"/>
      <c r="AB137" s="906"/>
      <c r="AC137" s="906"/>
      <c r="AD137" s="906"/>
      <c r="AE137" s="906"/>
      <c r="AF137" s="906"/>
      <c r="AG137" s="906"/>
      <c r="AH137" s="906"/>
      <c r="AI137" s="906"/>
      <c r="AJ137" s="906"/>
      <c r="AK137" s="906"/>
      <c r="AL137" s="906"/>
      <c r="AM137" s="906"/>
      <c r="AN137" s="906"/>
      <c r="AO137" s="906"/>
      <c r="AP137" s="906"/>
      <c r="AQ137" s="906"/>
      <c r="AR137" s="906"/>
      <c r="AS137" s="906"/>
      <c r="AT137" s="906"/>
    </row>
    <row r="138" spans="1:46" x14ac:dyDescent="0.15">
      <c r="A138" s="918" t="s">
        <v>468</v>
      </c>
      <c r="B138" s="918"/>
      <c r="C138" s="918"/>
      <c r="D138" s="918"/>
      <c r="E138" s="918"/>
      <c r="F138" s="918"/>
      <c r="G138" s="918"/>
      <c r="H138" s="918"/>
      <c r="I138" s="907" t="s">
        <v>469</v>
      </c>
      <c r="J138" s="907"/>
      <c r="K138" s="907"/>
      <c r="L138" s="907"/>
      <c r="M138" s="907"/>
      <c r="N138" s="907"/>
      <c r="O138" s="907"/>
      <c r="P138" s="907"/>
      <c r="Q138" s="907"/>
      <c r="R138" s="907"/>
      <c r="S138" s="907"/>
      <c r="T138" s="907"/>
      <c r="U138" s="907"/>
      <c r="V138" s="907"/>
      <c r="W138" s="907"/>
      <c r="X138" s="907"/>
      <c r="Y138" s="907"/>
      <c r="Z138" s="907"/>
      <c r="AA138" s="907"/>
      <c r="AB138" s="907"/>
      <c r="AC138" s="907"/>
      <c r="AD138" s="907"/>
      <c r="AE138" s="907"/>
      <c r="AF138" s="907"/>
      <c r="AG138" s="907"/>
      <c r="AH138" s="907"/>
      <c r="AI138" s="907"/>
      <c r="AJ138" s="907"/>
      <c r="AK138" s="907"/>
      <c r="AL138" s="907"/>
      <c r="AM138" s="907"/>
      <c r="AN138" s="907"/>
      <c r="AO138" s="907"/>
      <c r="AP138" s="907"/>
      <c r="AQ138" s="907"/>
      <c r="AR138" s="907"/>
      <c r="AS138" s="907"/>
      <c r="AT138" s="907"/>
    </row>
    <row r="139" spans="1:46" x14ac:dyDescent="0.15">
      <c r="A139" s="918"/>
      <c r="B139" s="918"/>
      <c r="C139" s="918"/>
      <c r="D139" s="918"/>
      <c r="E139" s="918"/>
      <c r="F139" s="918"/>
      <c r="G139" s="918"/>
      <c r="H139" s="918"/>
      <c r="I139" s="907"/>
      <c r="J139" s="907"/>
      <c r="K139" s="907"/>
      <c r="L139" s="907"/>
      <c r="M139" s="907"/>
      <c r="N139" s="907"/>
      <c r="O139" s="907"/>
      <c r="P139" s="907"/>
      <c r="Q139" s="907"/>
      <c r="R139" s="907"/>
      <c r="S139" s="907"/>
      <c r="T139" s="907"/>
      <c r="U139" s="907"/>
      <c r="V139" s="907"/>
      <c r="W139" s="907"/>
      <c r="X139" s="907"/>
      <c r="Y139" s="907"/>
      <c r="Z139" s="907"/>
      <c r="AA139" s="907"/>
      <c r="AB139" s="907"/>
      <c r="AC139" s="907"/>
      <c r="AD139" s="907"/>
      <c r="AE139" s="907"/>
      <c r="AF139" s="907"/>
      <c r="AG139" s="907"/>
      <c r="AH139" s="907"/>
      <c r="AI139" s="907"/>
      <c r="AJ139" s="907"/>
      <c r="AK139" s="907"/>
      <c r="AL139" s="907"/>
      <c r="AM139" s="907"/>
      <c r="AN139" s="907"/>
      <c r="AO139" s="907"/>
      <c r="AP139" s="907"/>
      <c r="AQ139" s="907"/>
      <c r="AR139" s="907"/>
      <c r="AS139" s="907"/>
      <c r="AT139" s="907"/>
    </row>
  </sheetData>
  <mergeCells count="209">
    <mergeCell ref="A135:H137"/>
    <mergeCell ref="I135:AT137"/>
    <mergeCell ref="A138:H139"/>
    <mergeCell ref="I138:AT139"/>
    <mergeCell ref="A118:H120"/>
    <mergeCell ref="I118:AT119"/>
    <mergeCell ref="I120:AT120"/>
    <mergeCell ref="A121:H122"/>
    <mergeCell ref="I121:AT122"/>
    <mergeCell ref="A123:H128"/>
    <mergeCell ref="I123:AT128"/>
    <mergeCell ref="A129:H134"/>
    <mergeCell ref="I129:AT134"/>
    <mergeCell ref="A92:H100"/>
    <mergeCell ref="I92:N98"/>
    <mergeCell ref="O92:AT98"/>
    <mergeCell ref="I99:N100"/>
    <mergeCell ref="O99:AT100"/>
    <mergeCell ref="A101:H102"/>
    <mergeCell ref="I101:AT102"/>
    <mergeCell ref="A103:H117"/>
    <mergeCell ref="I103:AT117"/>
    <mergeCell ref="AM79:AT79"/>
    <mergeCell ref="A80:AT80"/>
    <mergeCell ref="AG81:AT81"/>
    <mergeCell ref="AG82:AL82"/>
    <mergeCell ref="AM82:AT82"/>
    <mergeCell ref="A83:AT84"/>
    <mergeCell ref="A85:N86"/>
    <mergeCell ref="O85:AT86"/>
    <mergeCell ref="A87:H91"/>
    <mergeCell ref="I87:N88"/>
    <mergeCell ref="O87:AT88"/>
    <mergeCell ref="I89:N91"/>
    <mergeCell ref="O89:AT91"/>
    <mergeCell ref="B69:H73"/>
    <mergeCell ref="J69:AT69"/>
    <mergeCell ref="X71:Z71"/>
    <mergeCell ref="AA71:AS71"/>
    <mergeCell ref="X72:Z72"/>
    <mergeCell ref="AA72:AS72"/>
    <mergeCell ref="A74:AT74"/>
    <mergeCell ref="B75:U75"/>
    <mergeCell ref="B76:AT78"/>
    <mergeCell ref="Z60:AE61"/>
    <mergeCell ref="AF60:AH61"/>
    <mergeCell ref="AI60:AJ61"/>
    <mergeCell ref="AK60:AL61"/>
    <mergeCell ref="AM60:AN61"/>
    <mergeCell ref="AO60:AP61"/>
    <mergeCell ref="AQ60:AR61"/>
    <mergeCell ref="AS60:AT61"/>
    <mergeCell ref="B62:H63"/>
    <mergeCell ref="K63:AK64"/>
    <mergeCell ref="AM63:AS64"/>
    <mergeCell ref="B64:H66"/>
    <mergeCell ref="K66:AK67"/>
    <mergeCell ref="AM66:AS67"/>
    <mergeCell ref="A67:H68"/>
    <mergeCell ref="A60:A61"/>
    <mergeCell ref="B60:H61"/>
    <mergeCell ref="I60:I61"/>
    <mergeCell ref="J60:N61"/>
    <mergeCell ref="O60:O61"/>
    <mergeCell ref="P60:Q61"/>
    <mergeCell ref="R60:R61"/>
    <mergeCell ref="S60:W61"/>
    <mergeCell ref="X60:Y61"/>
    <mergeCell ref="AI56:AJ57"/>
    <mergeCell ref="AK56:AT57"/>
    <mergeCell ref="J58:K59"/>
    <mergeCell ref="L58:R59"/>
    <mergeCell ref="S58:T59"/>
    <mergeCell ref="U58:AA59"/>
    <mergeCell ref="AB58:AC59"/>
    <mergeCell ref="AD58:AH59"/>
    <mergeCell ref="AI58:AS59"/>
    <mergeCell ref="AT58:AT59"/>
    <mergeCell ref="A56:A59"/>
    <mergeCell ref="B56:H59"/>
    <mergeCell ref="I56:I59"/>
    <mergeCell ref="J56:K57"/>
    <mergeCell ref="L56:R57"/>
    <mergeCell ref="S56:T57"/>
    <mergeCell ref="U56:AA57"/>
    <mergeCell ref="AB56:AC57"/>
    <mergeCell ref="AD56:AH57"/>
    <mergeCell ref="AF54:AM55"/>
    <mergeCell ref="AN54:AT55"/>
    <mergeCell ref="Y50:Z53"/>
    <mergeCell ref="AA50:AB53"/>
    <mergeCell ref="AC50:AE51"/>
    <mergeCell ref="AF50:AH53"/>
    <mergeCell ref="AI50:AJ53"/>
    <mergeCell ref="AK50:AL53"/>
    <mergeCell ref="AM50:AN53"/>
    <mergeCell ref="AO50:AP53"/>
    <mergeCell ref="AQ50:AR53"/>
    <mergeCell ref="AC52:AE53"/>
    <mergeCell ref="AS50:AT53"/>
    <mergeCell ref="A54:A55"/>
    <mergeCell ref="B54:H55"/>
    <mergeCell ref="I54:I55"/>
    <mergeCell ref="J54:N55"/>
    <mergeCell ref="O54:P55"/>
    <mergeCell ref="Q54:X55"/>
    <mergeCell ref="Y54:AC55"/>
    <mergeCell ref="AD54:AE55"/>
    <mergeCell ref="A50:A53"/>
    <mergeCell ref="B50:H53"/>
    <mergeCell ref="I50:I53"/>
    <mergeCell ref="J50:M51"/>
    <mergeCell ref="N50:P53"/>
    <mergeCell ref="Q50:R53"/>
    <mergeCell ref="S50:T53"/>
    <mergeCell ref="U50:V53"/>
    <mergeCell ref="W50:X53"/>
    <mergeCell ref="J52:M53"/>
    <mergeCell ref="A45:A49"/>
    <mergeCell ref="B45:D45"/>
    <mergeCell ref="E45:H45"/>
    <mergeCell ref="J45:AT45"/>
    <mergeCell ref="B46:H49"/>
    <mergeCell ref="I46:I49"/>
    <mergeCell ref="K46:N46"/>
    <mergeCell ref="P46:T46"/>
    <mergeCell ref="J47:AF49"/>
    <mergeCell ref="AG48:AI49"/>
    <mergeCell ref="AJ48:AL49"/>
    <mergeCell ref="AM48:AM49"/>
    <mergeCell ref="AN48:AP49"/>
    <mergeCell ref="AQ48:AQ49"/>
    <mergeCell ref="AR48:AT49"/>
    <mergeCell ref="AF36:AT38"/>
    <mergeCell ref="A39:A44"/>
    <mergeCell ref="B39:D39"/>
    <mergeCell ref="E39:H39"/>
    <mergeCell ref="J39:AT39"/>
    <mergeCell ref="B40:H42"/>
    <mergeCell ref="I40:I44"/>
    <mergeCell ref="K40:N40"/>
    <mergeCell ref="P40:T40"/>
    <mergeCell ref="J41:AF44"/>
    <mergeCell ref="AG41:AI42"/>
    <mergeCell ref="AJ41:AL42"/>
    <mergeCell ref="AM41:AM42"/>
    <mergeCell ref="AN41:AP42"/>
    <mergeCell ref="AQ41:AQ42"/>
    <mergeCell ref="AR41:AT42"/>
    <mergeCell ref="B43:H44"/>
    <mergeCell ref="AG43:AI44"/>
    <mergeCell ref="AJ43:AL44"/>
    <mergeCell ref="AM43:AM44"/>
    <mergeCell ref="AN43:AP44"/>
    <mergeCell ref="AQ43:AQ44"/>
    <mergeCell ref="AR43:AT44"/>
    <mergeCell ref="A26:AT26"/>
    <mergeCell ref="A27:A32"/>
    <mergeCell ref="B27:D27"/>
    <mergeCell ref="E27:H27"/>
    <mergeCell ref="J27:AT27"/>
    <mergeCell ref="B28:H32"/>
    <mergeCell ref="I28:I32"/>
    <mergeCell ref="J28:AT32"/>
    <mergeCell ref="A33:A38"/>
    <mergeCell ref="B33:D33"/>
    <mergeCell ref="E33:H33"/>
    <mergeCell ref="J33:AA33"/>
    <mergeCell ref="AB33:AE35"/>
    <mergeCell ref="AF33:AH35"/>
    <mergeCell ref="AI33:AJ35"/>
    <mergeCell ref="AK33:AL35"/>
    <mergeCell ref="AM33:AN35"/>
    <mergeCell ref="AO33:AP35"/>
    <mergeCell ref="AQ33:AR35"/>
    <mergeCell ref="AS33:AT35"/>
    <mergeCell ref="B34:H38"/>
    <mergeCell ref="I34:I38"/>
    <mergeCell ref="J34:AA38"/>
    <mergeCell ref="AB36:AE38"/>
    <mergeCell ref="A11:AT18"/>
    <mergeCell ref="A19:AT20"/>
    <mergeCell ref="A21:AT21"/>
    <mergeCell ref="A22:AT23"/>
    <mergeCell ref="B24:AC25"/>
    <mergeCell ref="AG24:AH25"/>
    <mergeCell ref="AI24:AJ25"/>
    <mergeCell ref="AK24:AL25"/>
    <mergeCell ref="AM24:AN25"/>
    <mergeCell ref="AO24:AP25"/>
    <mergeCell ref="AQ24:AR25"/>
    <mergeCell ref="AS24:AT25"/>
    <mergeCell ref="A1:K1"/>
    <mergeCell ref="L1:P3"/>
    <mergeCell ref="Q1:Q3"/>
    <mergeCell ref="R1:AH3"/>
    <mergeCell ref="AI1:AI3"/>
    <mergeCell ref="AJ1:AT10"/>
    <mergeCell ref="A2:K6"/>
    <mergeCell ref="L4:P6"/>
    <mergeCell ref="Q4:Q6"/>
    <mergeCell ref="R4:AH6"/>
    <mergeCell ref="AI4:AI6"/>
    <mergeCell ref="A7:O7"/>
    <mergeCell ref="P7:AC7"/>
    <mergeCell ref="AD7:AI7"/>
    <mergeCell ref="A8:O10"/>
    <mergeCell ref="P8:AC10"/>
    <mergeCell ref="AD8:AI10"/>
  </mergeCells>
  <phoneticPr fontId="31"/>
  <dataValidations count="7">
    <dataValidation allowBlank="1" showInputMessage="1" showErrorMessage="1" sqref="AI24 AM24 AQ24 J27:AT27 J33:AA33 J39:AT39 J45:AT45 J69" xr:uid="{00000000-0002-0000-0200-000000000000}"/>
    <dataValidation type="list" allowBlank="1" showInputMessage="1" showErrorMessage="1" sqref="AN54:AT55" xr:uid="{00000000-0002-0000-0200-000001000000}">
      <formula1>"法人,個人"</formula1>
    </dataValidation>
    <dataValidation type="list" allowBlank="1" showInputMessage="1" showErrorMessage="1" sqref="J62:N62 L65:N65 K68:N68" xr:uid="{00000000-0002-0000-0200-000002000000}">
      <formula1>"知事,大臣"</formula1>
    </dataValidation>
    <dataValidation type="list" allowBlank="1" showInputMessage="1" showErrorMessage="1" sqref="R1:AH3" xr:uid="{00000000-0002-0000-0200-000003000000}">
      <formula1>"新規免許取得,他協会より加入,自社供託,転入"</formula1>
    </dataValidation>
    <dataValidation type="list" allowBlank="1" showInputMessage="1" showErrorMessage="1" sqref="R4:AH6" xr:uid="{00000000-0002-0000-0200-000004000000}">
      <formula1>"法人⇔個人,代表者変更（個人）.期限切再申請,その他組織変更"</formula1>
    </dataValidation>
    <dataValidation type="list" allowBlank="1" showInputMessage="1" showErrorMessage="1" sqref="AN65:AS65" xr:uid="{00000000-0002-0000-0200-000005000000}">
      <formula1>"はい,いいえ"</formula1>
    </dataValidation>
    <dataValidation type="list" allowBlank="1" showInputMessage="1" showErrorMessage="1" sqref="AM63:AS64 AM66:AS67" xr:uid="{00000000-0002-0000-0200-000006000000}">
      <formula1>"▼選択,はい,いいえ"</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rowBreaks count="1" manualBreakCount="1">
    <brk id="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7902" r:id="rId4" name="Check Box 14">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mc:AlternateContent xmlns:mc="http://schemas.openxmlformats.org/markup-compatibility/2006">
          <mc:Choice Requires="x14">
            <control shapeId="37903" r:id="rId5" name="Check Box 15">
              <controlPr defaultSize="0" autoFill="0" autoLine="0" autoPict="0">
                <anchor moveWithCells="1">
                  <from>
                    <xdr:col>18</xdr:col>
                    <xdr:colOff>47625</xdr:colOff>
                    <xdr:row>55</xdr:row>
                    <xdr:rowOff>47625</xdr:rowOff>
                  </from>
                  <to>
                    <xdr:col>20</xdr:col>
                    <xdr:colOff>28575</xdr:colOff>
                    <xdr:row>56</xdr:row>
                    <xdr:rowOff>114300</xdr:rowOff>
                  </to>
                </anchor>
              </controlPr>
            </control>
          </mc:Choice>
        </mc:AlternateContent>
        <mc:AlternateContent xmlns:mc="http://schemas.openxmlformats.org/markup-compatibility/2006">
          <mc:Choice Requires="x14">
            <control shapeId="37904" r:id="rId6" name="Check Box 16">
              <controlPr defaultSize="0" autoFill="0" autoLine="0" autoPict="0">
                <anchor moveWithCells="1">
                  <from>
                    <xdr:col>27</xdr:col>
                    <xdr:colOff>47625</xdr:colOff>
                    <xdr:row>55</xdr:row>
                    <xdr:rowOff>47625</xdr:rowOff>
                  </from>
                  <to>
                    <xdr:col>29</xdr:col>
                    <xdr:colOff>28575</xdr:colOff>
                    <xdr:row>56</xdr:row>
                    <xdr:rowOff>114300</xdr:rowOff>
                  </to>
                </anchor>
              </controlPr>
            </control>
          </mc:Choice>
        </mc:AlternateContent>
        <mc:AlternateContent xmlns:mc="http://schemas.openxmlformats.org/markup-compatibility/2006">
          <mc:Choice Requires="x14">
            <control shapeId="37905" r:id="rId7" name="Check Box 17">
              <controlPr defaultSize="0" autoFill="0" autoLine="0" autoPict="0">
                <anchor moveWithCells="1">
                  <from>
                    <xdr:col>34</xdr:col>
                    <xdr:colOff>47625</xdr:colOff>
                    <xdr:row>55</xdr:row>
                    <xdr:rowOff>47625</xdr:rowOff>
                  </from>
                  <to>
                    <xdr:col>36</xdr:col>
                    <xdr:colOff>28575</xdr:colOff>
                    <xdr:row>56</xdr:row>
                    <xdr:rowOff>114300</xdr:rowOff>
                  </to>
                </anchor>
              </controlPr>
            </control>
          </mc:Choice>
        </mc:AlternateContent>
        <mc:AlternateContent xmlns:mc="http://schemas.openxmlformats.org/markup-compatibility/2006">
          <mc:Choice Requires="x14">
            <control shapeId="37906" r:id="rId8" name="Check Box 18">
              <controlPr defaultSize="0" autoFill="0" autoLine="0" autoPict="0">
                <anchor moveWithCells="1">
                  <from>
                    <xdr:col>9</xdr:col>
                    <xdr:colOff>47625</xdr:colOff>
                    <xdr:row>57</xdr:row>
                    <xdr:rowOff>47625</xdr:rowOff>
                  </from>
                  <to>
                    <xdr:col>11</xdr:col>
                    <xdr:colOff>28575</xdr:colOff>
                    <xdr:row>58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B790D-E9E9-4464-B8C8-B7E8FB7E0851}">
  <dimension ref="A3:X35"/>
  <sheetViews>
    <sheetView showGridLines="0" view="pageBreakPreview" topLeftCell="A49" zoomScaleNormal="100" zoomScaleSheetLayoutView="100" workbookViewId="0">
      <selection activeCell="P28" sqref="P28"/>
    </sheetView>
  </sheetViews>
  <sheetFormatPr defaultRowHeight="13.5" x14ac:dyDescent="0.15"/>
  <cols>
    <col min="1" max="1" width="4" customWidth="1"/>
    <col min="2" max="5" width="3.75" customWidth="1"/>
    <col min="6" max="6" width="1.125" customWidth="1"/>
    <col min="7" max="25" width="3.75" customWidth="1"/>
    <col min="26" max="31" width="4" customWidth="1"/>
  </cols>
  <sheetData>
    <row r="3" spans="1:24" ht="13.5" customHeight="1" x14ac:dyDescent="0.15">
      <c r="B3" s="941" t="s">
        <v>470</v>
      </c>
      <c r="C3" s="941"/>
      <c r="D3" s="941"/>
      <c r="E3" s="941"/>
      <c r="F3" s="941"/>
      <c r="G3" s="941"/>
      <c r="H3" s="941"/>
      <c r="I3" s="941"/>
      <c r="J3" s="941"/>
      <c r="K3" s="941"/>
      <c r="L3" s="941"/>
      <c r="M3" s="941"/>
      <c r="N3" s="941"/>
      <c r="O3" s="941"/>
      <c r="P3" s="941"/>
      <c r="Q3" s="941"/>
      <c r="R3" s="941"/>
      <c r="S3" s="941"/>
      <c r="T3" s="941"/>
      <c r="U3" s="941"/>
      <c r="V3" s="941"/>
      <c r="W3" s="941"/>
      <c r="X3" s="126"/>
    </row>
    <row r="4" spans="1:24" ht="13.5" customHeight="1" x14ac:dyDescent="0.15">
      <c r="A4" s="126"/>
      <c r="B4" s="941"/>
      <c r="C4" s="941"/>
      <c r="D4" s="941"/>
      <c r="E4" s="941"/>
      <c r="F4" s="941"/>
      <c r="G4" s="941"/>
      <c r="H4" s="941"/>
      <c r="I4" s="941"/>
      <c r="J4" s="941"/>
      <c r="K4" s="941"/>
      <c r="L4" s="941"/>
      <c r="M4" s="941"/>
      <c r="N4" s="941"/>
      <c r="O4" s="941"/>
      <c r="P4" s="941"/>
      <c r="Q4" s="941"/>
      <c r="R4" s="941"/>
      <c r="S4" s="941"/>
      <c r="T4" s="941"/>
      <c r="U4" s="941"/>
      <c r="V4" s="941"/>
      <c r="W4" s="941"/>
      <c r="X4" s="126"/>
    </row>
    <row r="5" spans="1:24" ht="13.5" customHeight="1" x14ac:dyDescent="0.15">
      <c r="A5" s="126"/>
      <c r="B5" s="941"/>
      <c r="C5" s="941"/>
      <c r="D5" s="941"/>
      <c r="E5" s="941"/>
      <c r="F5" s="941"/>
      <c r="G5" s="941"/>
      <c r="H5" s="941"/>
      <c r="I5" s="941"/>
      <c r="J5" s="941"/>
      <c r="K5" s="941"/>
      <c r="L5" s="941"/>
      <c r="M5" s="941"/>
      <c r="N5" s="941"/>
      <c r="O5" s="941"/>
      <c r="P5" s="941"/>
      <c r="Q5" s="941"/>
      <c r="R5" s="941"/>
      <c r="S5" s="941"/>
      <c r="T5" s="941"/>
      <c r="U5" s="941"/>
      <c r="V5" s="941"/>
      <c r="W5" s="941"/>
      <c r="X5" s="126"/>
    </row>
    <row r="6" spans="1:24" x14ac:dyDescent="0.15">
      <c r="B6" s="941"/>
      <c r="C6" s="941"/>
      <c r="D6" s="941"/>
      <c r="E6" s="941"/>
      <c r="F6" s="941"/>
      <c r="G6" s="941"/>
      <c r="H6" s="941"/>
      <c r="I6" s="941"/>
      <c r="J6" s="941"/>
      <c r="K6" s="941"/>
      <c r="L6" s="941"/>
      <c r="M6" s="941"/>
      <c r="N6" s="941"/>
      <c r="O6" s="941"/>
      <c r="P6" s="941"/>
      <c r="Q6" s="941"/>
      <c r="R6" s="941"/>
      <c r="S6" s="941"/>
      <c r="T6" s="941"/>
      <c r="U6" s="941"/>
      <c r="V6" s="941"/>
      <c r="W6" s="941"/>
    </row>
    <row r="9" spans="1:24" ht="23.25" customHeight="1" x14ac:dyDescent="0.15">
      <c r="A9" s="127"/>
      <c r="B9" s="127"/>
      <c r="C9" s="942" t="s">
        <v>1083</v>
      </c>
      <c r="D9" s="942"/>
      <c r="E9" s="942"/>
      <c r="F9" s="942"/>
      <c r="G9" s="942"/>
      <c r="H9" s="942"/>
      <c r="I9" s="942"/>
      <c r="J9" s="942"/>
      <c r="K9" s="942"/>
      <c r="L9" s="942"/>
      <c r="M9" s="942"/>
      <c r="N9" s="942"/>
      <c r="O9" s="942"/>
      <c r="P9" s="942"/>
      <c r="Q9" s="942"/>
      <c r="R9" s="942"/>
      <c r="S9" s="942"/>
      <c r="T9" s="942"/>
      <c r="U9" s="942"/>
      <c r="V9" s="942"/>
      <c r="W9" s="127"/>
    </row>
    <row r="10" spans="1:24" ht="17.25" x14ac:dyDescent="0.15">
      <c r="A10" s="127"/>
      <c r="B10" s="30"/>
      <c r="C10" s="30"/>
      <c r="D10" s="30"/>
      <c r="E10" s="30"/>
      <c r="F10" s="30"/>
      <c r="G10" s="30"/>
      <c r="H10" s="30"/>
      <c r="I10" s="30"/>
      <c r="J10" s="30"/>
      <c r="K10" s="30"/>
      <c r="L10" s="30"/>
      <c r="M10" s="30"/>
      <c r="N10" s="30"/>
      <c r="O10" s="30"/>
      <c r="P10" s="30"/>
      <c r="Q10" s="30"/>
      <c r="R10" s="30"/>
      <c r="S10" s="30"/>
      <c r="T10" s="30"/>
      <c r="U10" s="30"/>
      <c r="V10" s="30"/>
      <c r="W10" s="127"/>
    </row>
    <row r="11" spans="1:24" x14ac:dyDescent="0.15">
      <c r="C11" s="29"/>
      <c r="D11" s="29"/>
      <c r="E11" s="29"/>
      <c r="F11" s="29"/>
      <c r="G11" s="29"/>
      <c r="H11" s="29"/>
      <c r="I11" s="29"/>
      <c r="J11" s="29"/>
      <c r="K11" s="29"/>
      <c r="L11" s="29"/>
      <c r="M11" s="29"/>
      <c r="N11" s="29"/>
      <c r="O11" s="29"/>
      <c r="P11" s="29"/>
      <c r="Q11" s="29"/>
      <c r="R11" s="29"/>
      <c r="S11" s="29"/>
      <c r="T11" s="29"/>
      <c r="U11" s="29"/>
      <c r="V11" s="29"/>
    </row>
    <row r="12" spans="1:24" ht="18.75" customHeight="1" x14ac:dyDescent="0.15">
      <c r="C12" s="29"/>
      <c r="D12" s="936" t="s">
        <v>1084</v>
      </c>
      <c r="E12" s="936"/>
      <c r="F12" s="936"/>
      <c r="G12" s="936"/>
      <c r="H12" s="936"/>
      <c r="I12" s="936"/>
      <c r="J12" s="936"/>
      <c r="K12" s="936"/>
      <c r="L12" s="936"/>
      <c r="M12" s="936"/>
      <c r="N12" s="936"/>
      <c r="O12" s="936"/>
      <c r="P12" s="936"/>
      <c r="Q12" s="936"/>
      <c r="R12" s="936"/>
      <c r="S12" s="936"/>
      <c r="T12" s="936"/>
      <c r="U12" s="936"/>
      <c r="V12" s="29"/>
    </row>
    <row r="13" spans="1:24" x14ac:dyDescent="0.15">
      <c r="C13" s="29"/>
      <c r="D13" s="29"/>
      <c r="E13" s="29"/>
      <c r="F13" s="29"/>
      <c r="G13" s="29"/>
      <c r="H13" s="29"/>
      <c r="I13" s="29"/>
      <c r="J13" s="29"/>
      <c r="K13" s="29"/>
      <c r="L13" s="29"/>
      <c r="M13" s="29"/>
      <c r="N13" s="29"/>
      <c r="O13" s="29"/>
      <c r="P13" s="29"/>
      <c r="Q13" s="29"/>
      <c r="R13" s="29"/>
      <c r="S13" s="29"/>
      <c r="T13" s="29"/>
      <c r="U13" s="29"/>
    </row>
    <row r="15" spans="1:24" x14ac:dyDescent="0.15">
      <c r="O15" s="939" t="str">
        <f>'01.入会申込書'!AN25</f>
        <v>令和</v>
      </c>
      <c r="P15" s="939"/>
      <c r="Q15" s="939" t="str">
        <f>'01.入会申込書'!AP25</f>
        <v/>
      </c>
      <c r="R15" s="939" t="s">
        <v>1085</v>
      </c>
      <c r="S15" s="939" t="str">
        <f>'01.入会申込書'!AT25</f>
        <v/>
      </c>
      <c r="T15" s="939" t="s">
        <v>1086</v>
      </c>
      <c r="U15" s="939" t="str">
        <f>'01.入会申込書'!AX25</f>
        <v/>
      </c>
      <c r="V15" s="939" t="s">
        <v>1087</v>
      </c>
    </row>
    <row r="16" spans="1:24" x14ac:dyDescent="0.15">
      <c r="O16" s="939"/>
      <c r="P16" s="939"/>
      <c r="Q16" s="939"/>
      <c r="R16" s="939"/>
      <c r="S16" s="939"/>
      <c r="T16" s="939"/>
      <c r="U16" s="939"/>
      <c r="V16" s="939"/>
    </row>
    <row r="18" spans="3:22" x14ac:dyDescent="0.15">
      <c r="C18" s="939" t="s">
        <v>1088</v>
      </c>
      <c r="D18" s="939"/>
      <c r="E18" s="939"/>
      <c r="F18" s="28"/>
      <c r="G18" s="936" t="str">
        <f>'01.入会申込書'!M45</f>
        <v/>
      </c>
      <c r="H18" s="936"/>
      <c r="I18" s="936"/>
      <c r="J18" s="936"/>
      <c r="K18" s="936"/>
      <c r="L18" s="936"/>
      <c r="M18" s="936"/>
      <c r="N18" s="936"/>
      <c r="O18" s="936"/>
      <c r="P18" s="936"/>
      <c r="Q18" s="936"/>
      <c r="R18" s="936"/>
      <c r="S18" s="936"/>
      <c r="T18" s="936"/>
      <c r="U18" s="936"/>
      <c r="V18" s="936"/>
    </row>
    <row r="19" spans="3:22" x14ac:dyDescent="0.15">
      <c r="C19" s="939"/>
      <c r="D19" s="939"/>
      <c r="E19" s="939"/>
      <c r="F19" s="28"/>
      <c r="G19" s="936"/>
      <c r="H19" s="936"/>
      <c r="I19" s="936"/>
      <c r="J19" s="936"/>
      <c r="K19" s="936"/>
      <c r="L19" s="936"/>
      <c r="M19" s="936"/>
      <c r="N19" s="936"/>
      <c r="O19" s="936"/>
      <c r="P19" s="936"/>
      <c r="Q19" s="936"/>
      <c r="R19" s="936"/>
      <c r="S19" s="936"/>
      <c r="T19" s="936"/>
      <c r="U19" s="936"/>
      <c r="V19" s="936"/>
    </row>
    <row r="20" spans="3:22" x14ac:dyDescent="0.15">
      <c r="C20" s="939" t="s">
        <v>1089</v>
      </c>
      <c r="D20" s="939"/>
      <c r="E20" s="939"/>
      <c r="F20" s="28"/>
      <c r="G20" s="936">
        <f>'01.入会申込書'!M47</f>
        <v>0</v>
      </c>
      <c r="H20" s="936"/>
      <c r="I20" s="936"/>
      <c r="J20" s="936"/>
      <c r="K20" s="936"/>
      <c r="L20" s="936"/>
      <c r="M20" s="936"/>
      <c r="N20" s="936"/>
      <c r="O20" s="936"/>
      <c r="P20" s="936"/>
      <c r="Q20" s="936"/>
      <c r="R20" s="936"/>
      <c r="S20" s="936"/>
      <c r="T20" s="936"/>
      <c r="U20" s="936"/>
      <c r="V20" s="936"/>
    </row>
    <row r="21" spans="3:22" x14ac:dyDescent="0.15">
      <c r="C21" s="939"/>
      <c r="D21" s="939"/>
      <c r="E21" s="939"/>
      <c r="F21" s="28"/>
      <c r="G21" s="936"/>
      <c r="H21" s="936"/>
      <c r="I21" s="936"/>
      <c r="J21" s="936"/>
      <c r="K21" s="936"/>
      <c r="L21" s="936"/>
      <c r="M21" s="936"/>
      <c r="N21" s="936"/>
      <c r="O21" s="936"/>
      <c r="P21" s="936"/>
      <c r="Q21" s="936"/>
      <c r="R21" s="936"/>
      <c r="S21" s="936"/>
      <c r="T21" s="936"/>
      <c r="U21" s="936"/>
      <c r="V21" s="936"/>
    </row>
    <row r="22" spans="3:22" x14ac:dyDescent="0.15">
      <c r="C22" s="939"/>
      <c r="D22" s="939"/>
      <c r="E22" s="939"/>
      <c r="F22" s="28"/>
      <c r="G22" s="936"/>
      <c r="H22" s="936"/>
      <c r="I22" s="936"/>
      <c r="J22" s="936"/>
      <c r="K22" s="936"/>
      <c r="L22" s="936"/>
      <c r="M22" s="936"/>
      <c r="N22" s="936"/>
      <c r="O22" s="936"/>
      <c r="P22" s="936"/>
      <c r="Q22" s="936"/>
      <c r="R22" s="936"/>
      <c r="S22" s="936"/>
      <c r="T22" s="936"/>
      <c r="U22" s="936"/>
      <c r="V22" s="936"/>
    </row>
    <row r="23" spans="3:22" x14ac:dyDescent="0.15">
      <c r="C23" s="939"/>
      <c r="D23" s="939"/>
      <c r="E23" s="939"/>
      <c r="F23" s="28"/>
      <c r="G23" s="936"/>
      <c r="H23" s="936"/>
      <c r="I23" s="936"/>
      <c r="J23" s="936"/>
      <c r="K23" s="936"/>
      <c r="L23" s="936"/>
      <c r="M23" s="936"/>
      <c r="N23" s="936"/>
      <c r="O23" s="936"/>
      <c r="P23" s="936"/>
      <c r="Q23" s="936"/>
      <c r="R23" s="936"/>
      <c r="S23" s="936"/>
      <c r="T23" s="936"/>
      <c r="U23" s="936"/>
      <c r="V23" s="936"/>
    </row>
    <row r="24" spans="3:22" x14ac:dyDescent="0.15">
      <c r="C24" s="27"/>
      <c r="D24" s="27"/>
      <c r="E24" s="27"/>
      <c r="F24" s="27"/>
      <c r="G24" s="27"/>
      <c r="H24" s="27"/>
      <c r="I24" s="27"/>
      <c r="J24" s="27"/>
      <c r="K24" s="27"/>
      <c r="L24" s="27"/>
      <c r="M24" s="27"/>
      <c r="N24" s="27"/>
      <c r="O24" s="27"/>
      <c r="P24" s="27"/>
      <c r="Q24" s="27"/>
      <c r="R24" s="27"/>
      <c r="S24" s="27"/>
      <c r="T24" s="27"/>
      <c r="U24" s="27"/>
      <c r="V24" s="27"/>
    </row>
    <row r="26" spans="3:22" x14ac:dyDescent="0.15">
      <c r="C26" s="940" t="s">
        <v>1090</v>
      </c>
      <c r="D26" s="940"/>
      <c r="E26" s="940"/>
      <c r="F26" s="26"/>
      <c r="G26" s="936" t="str">
        <f>'01.入会申込書'!M52</f>
        <v>　</v>
      </c>
      <c r="H26" s="936"/>
      <c r="I26" s="936"/>
      <c r="J26" s="936"/>
      <c r="K26" s="936"/>
      <c r="L26" s="936"/>
      <c r="M26" s="936"/>
      <c r="N26" s="936"/>
      <c r="O26" s="936"/>
      <c r="P26" s="936"/>
      <c r="Q26" s="936"/>
      <c r="R26" s="936"/>
      <c r="S26" s="936"/>
      <c r="T26" s="936"/>
      <c r="U26" s="936"/>
      <c r="V26" s="936"/>
    </row>
    <row r="27" spans="3:22" x14ac:dyDescent="0.15">
      <c r="C27" s="940" t="s">
        <v>1091</v>
      </c>
      <c r="D27" s="940"/>
      <c r="E27" s="940"/>
      <c r="F27" s="26"/>
      <c r="G27" s="936"/>
      <c r="H27" s="936"/>
      <c r="I27" s="936"/>
      <c r="J27" s="936"/>
      <c r="K27" s="936"/>
      <c r="L27" s="936"/>
      <c r="M27" s="936"/>
      <c r="N27" s="936"/>
      <c r="O27" s="936"/>
      <c r="P27" s="936"/>
      <c r="Q27" s="936"/>
      <c r="R27" s="936"/>
      <c r="S27" s="936"/>
      <c r="T27" s="936"/>
      <c r="U27" s="936"/>
      <c r="V27" s="936"/>
    </row>
    <row r="28" spans="3:22" x14ac:dyDescent="0.15">
      <c r="C28" s="130"/>
      <c r="D28" s="130"/>
      <c r="E28" s="130"/>
      <c r="F28" s="130"/>
      <c r="G28" s="128"/>
      <c r="H28" s="128"/>
      <c r="I28" s="128"/>
      <c r="J28" s="128"/>
      <c r="K28" s="128"/>
      <c r="L28" s="128"/>
      <c r="M28" s="27"/>
      <c r="N28" s="27"/>
      <c r="O28" s="27"/>
      <c r="P28" s="27"/>
      <c r="Q28" s="128"/>
      <c r="R28" s="27"/>
      <c r="S28" s="27"/>
      <c r="T28" s="128"/>
      <c r="U28" s="27"/>
      <c r="V28" s="27"/>
    </row>
    <row r="30" spans="3:22" ht="13.5" customHeight="1" x14ac:dyDescent="0.15">
      <c r="C30" s="935" t="s">
        <v>1092</v>
      </c>
      <c r="D30" s="935"/>
      <c r="E30" s="935"/>
      <c r="F30" s="129"/>
      <c r="G30" s="936" t="str">
        <f>'01.入会申込書'!M35</f>
        <v/>
      </c>
      <c r="H30" s="936"/>
      <c r="I30" s="936"/>
      <c r="J30" s="936"/>
      <c r="K30" s="936"/>
      <c r="L30" s="936"/>
      <c r="M30" s="936"/>
      <c r="N30" s="936"/>
      <c r="O30" s="936"/>
      <c r="P30" s="936"/>
      <c r="Q30" s="936"/>
      <c r="R30" s="936"/>
      <c r="S30" s="936"/>
      <c r="T30" s="936"/>
      <c r="U30" s="936"/>
      <c r="V30" s="936"/>
    </row>
    <row r="31" spans="3:22" x14ac:dyDescent="0.15">
      <c r="C31" s="935"/>
      <c r="D31" s="935"/>
      <c r="E31" s="935"/>
      <c r="F31" s="25"/>
      <c r="G31" s="936"/>
      <c r="H31" s="936"/>
      <c r="I31" s="936"/>
      <c r="J31" s="936"/>
      <c r="K31" s="936"/>
      <c r="L31" s="936"/>
      <c r="M31" s="936"/>
      <c r="N31" s="936"/>
      <c r="O31" s="936"/>
      <c r="P31" s="936"/>
      <c r="Q31" s="936"/>
      <c r="R31" s="936"/>
      <c r="S31" s="936"/>
      <c r="T31" s="936"/>
      <c r="U31" s="936"/>
      <c r="V31" s="936"/>
    </row>
    <row r="32" spans="3:22" x14ac:dyDescent="0.15">
      <c r="C32" s="935"/>
      <c r="D32" s="935"/>
      <c r="E32" s="935"/>
      <c r="F32" s="25"/>
      <c r="G32" s="936"/>
      <c r="H32" s="936"/>
      <c r="I32" s="936"/>
      <c r="J32" s="936"/>
      <c r="K32" s="936"/>
      <c r="L32" s="936"/>
      <c r="M32" s="936"/>
      <c r="N32" s="936"/>
      <c r="O32" s="936"/>
      <c r="P32" s="936"/>
      <c r="Q32" s="936"/>
      <c r="R32" s="936"/>
      <c r="S32" s="936"/>
      <c r="T32" s="936"/>
      <c r="U32" s="936"/>
      <c r="V32" s="936"/>
    </row>
    <row r="33" spans="3:22" x14ac:dyDescent="0.15">
      <c r="C33" s="937" t="s">
        <v>1093</v>
      </c>
      <c r="D33" s="937"/>
      <c r="E33" s="937"/>
      <c r="F33" s="129"/>
      <c r="G33" s="938" t="str">
        <f>'01.入会申込書'!M39</f>
        <v>　</v>
      </c>
      <c r="H33" s="938"/>
      <c r="I33" s="938"/>
      <c r="J33" s="938"/>
      <c r="K33" s="938"/>
      <c r="L33" s="938"/>
      <c r="M33" s="938"/>
      <c r="N33" s="938"/>
      <c r="O33" s="938"/>
      <c r="P33" s="938"/>
      <c r="Q33" s="938"/>
      <c r="R33" s="938"/>
      <c r="S33" s="938"/>
      <c r="T33" s="938"/>
      <c r="U33" s="938"/>
      <c r="V33" s="938"/>
    </row>
    <row r="34" spans="3:22" x14ac:dyDescent="0.15">
      <c r="C34" s="937"/>
      <c r="D34" s="937"/>
      <c r="E34" s="937"/>
      <c r="F34" s="129"/>
      <c r="G34" s="938"/>
      <c r="H34" s="938"/>
      <c r="I34" s="938"/>
      <c r="J34" s="938"/>
      <c r="K34" s="938"/>
      <c r="L34" s="938"/>
      <c r="M34" s="938"/>
      <c r="N34" s="938"/>
      <c r="O34" s="938"/>
      <c r="P34" s="938"/>
      <c r="Q34" s="938"/>
      <c r="R34" s="938"/>
      <c r="S34" s="938"/>
      <c r="T34" s="938"/>
      <c r="U34" s="938"/>
      <c r="V34" s="938"/>
    </row>
    <row r="35" spans="3:22" x14ac:dyDescent="0.15">
      <c r="C35" s="128"/>
      <c r="D35" s="128"/>
      <c r="E35" s="128"/>
      <c r="F35" s="128"/>
      <c r="G35" s="128"/>
      <c r="H35" s="128"/>
      <c r="I35" s="128"/>
      <c r="J35" s="128"/>
      <c r="K35" s="128"/>
      <c r="L35" s="128"/>
      <c r="M35" s="128"/>
      <c r="N35" s="128"/>
      <c r="O35" s="128"/>
      <c r="P35" s="128"/>
      <c r="Q35" s="128"/>
      <c r="R35" s="128"/>
      <c r="S35" s="128"/>
      <c r="T35" s="128"/>
      <c r="U35" s="128"/>
      <c r="V35" s="128"/>
    </row>
  </sheetData>
  <mergeCells count="21">
    <mergeCell ref="B3:W6"/>
    <mergeCell ref="C9:V9"/>
    <mergeCell ref="D12:U12"/>
    <mergeCell ref="O15:P16"/>
    <mergeCell ref="Q15:Q16"/>
    <mergeCell ref="R15:R16"/>
    <mergeCell ref="S15:S16"/>
    <mergeCell ref="T15:T16"/>
    <mergeCell ref="U15:U16"/>
    <mergeCell ref="V15:V16"/>
    <mergeCell ref="C30:E32"/>
    <mergeCell ref="G30:V32"/>
    <mergeCell ref="C33:E34"/>
    <mergeCell ref="G33:V34"/>
    <mergeCell ref="C18:E19"/>
    <mergeCell ref="G18:V19"/>
    <mergeCell ref="C20:E23"/>
    <mergeCell ref="G20:V23"/>
    <mergeCell ref="C26:E26"/>
    <mergeCell ref="G26:V27"/>
    <mergeCell ref="C27:E27"/>
  </mergeCells>
  <phoneticPr fontId="50"/>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R47"/>
  <sheetViews>
    <sheetView topLeftCell="A31" zoomScaleNormal="100" workbookViewId="0">
      <selection activeCell="A3" sqref="A3"/>
    </sheetView>
  </sheetViews>
  <sheetFormatPr defaultColWidth="9" defaultRowHeight="13.5" x14ac:dyDescent="0.15"/>
  <cols>
    <col min="1" max="1" width="2.625" style="56" customWidth="1"/>
    <col min="2" max="2" width="3.125" style="56" customWidth="1"/>
    <col min="3" max="3" width="10.25" style="56" customWidth="1"/>
    <col min="4" max="7" width="9" style="56" customWidth="1"/>
    <col min="8" max="14" width="4.625" style="56" customWidth="1"/>
    <col min="15" max="15" width="2.625" style="56" customWidth="1"/>
    <col min="16" max="16" width="9" style="56" customWidth="1"/>
    <col min="17" max="16384" width="9" style="56"/>
  </cols>
  <sheetData>
    <row r="2" spans="1:18" ht="23.45" customHeight="1" x14ac:dyDescent="0.15">
      <c r="B2" s="943" t="s">
        <v>471</v>
      </c>
      <c r="C2" s="943"/>
      <c r="D2" s="943"/>
      <c r="E2" s="943"/>
      <c r="F2" s="943"/>
      <c r="G2" s="943"/>
      <c r="H2" s="943"/>
      <c r="I2" s="943"/>
      <c r="J2" s="943"/>
      <c r="K2" s="943"/>
      <c r="L2" s="943"/>
      <c r="M2" s="943"/>
      <c r="N2" s="943"/>
      <c r="O2" s="104"/>
      <c r="P2" s="104"/>
      <c r="Q2" s="14"/>
      <c r="R2" s="14"/>
    </row>
    <row r="3" spans="1:18" ht="23.45" customHeight="1" x14ac:dyDescent="0.15">
      <c r="B3" s="24"/>
      <c r="C3" s="24"/>
      <c r="D3" s="24"/>
      <c r="E3" s="24"/>
      <c r="F3" s="24"/>
      <c r="G3" s="24"/>
      <c r="H3" s="24"/>
      <c r="I3" s="24"/>
      <c r="J3" s="24"/>
      <c r="K3" s="24"/>
      <c r="L3" s="24"/>
      <c r="M3" s="24"/>
      <c r="N3" s="24"/>
      <c r="P3" s="14"/>
      <c r="Q3" s="14"/>
      <c r="R3" s="14"/>
    </row>
    <row r="4" spans="1:18" x14ac:dyDescent="0.15">
      <c r="B4" s="64"/>
      <c r="C4" s="14"/>
      <c r="D4" s="14"/>
      <c r="E4" s="14"/>
      <c r="F4" s="14"/>
      <c r="G4" s="14"/>
      <c r="H4" s="14"/>
      <c r="I4" s="14"/>
      <c r="J4" s="14"/>
      <c r="K4" s="14"/>
      <c r="L4" s="14"/>
      <c r="M4" s="14"/>
      <c r="N4" s="14"/>
      <c r="O4" s="14"/>
      <c r="P4" s="14"/>
      <c r="Q4" s="14"/>
      <c r="R4" s="14"/>
    </row>
    <row r="5" spans="1:18" x14ac:dyDescent="0.15">
      <c r="B5" s="14" t="s">
        <v>472</v>
      </c>
      <c r="C5" s="14"/>
      <c r="D5" s="14"/>
      <c r="E5" s="14"/>
      <c r="F5" s="14"/>
      <c r="G5" s="14"/>
      <c r="H5" s="14" t="s">
        <v>473</v>
      </c>
      <c r="I5" s="14"/>
      <c r="J5" s="13"/>
      <c r="K5" s="46"/>
      <c r="L5" s="14"/>
      <c r="M5" s="14"/>
      <c r="N5" s="14"/>
      <c r="P5" s="14"/>
      <c r="Q5" s="14"/>
      <c r="R5" s="14"/>
    </row>
    <row r="6" spans="1:18" x14ac:dyDescent="0.15">
      <c r="B6" s="14" t="s">
        <v>474</v>
      </c>
      <c r="C6" s="14"/>
      <c r="D6" s="14"/>
      <c r="E6" s="14"/>
      <c r="F6" s="14"/>
      <c r="G6" s="14"/>
      <c r="H6" s="14" t="s">
        <v>475</v>
      </c>
      <c r="I6" s="14"/>
      <c r="J6" s="13"/>
      <c r="K6" s="46"/>
      <c r="L6" s="14"/>
      <c r="M6" s="14"/>
      <c r="N6" s="14"/>
      <c r="P6" s="14"/>
      <c r="Q6" s="14"/>
      <c r="R6" s="14"/>
    </row>
    <row r="7" spans="1:18" x14ac:dyDescent="0.15">
      <c r="B7" s="14" t="s">
        <v>476</v>
      </c>
      <c r="C7" s="14"/>
      <c r="D7" s="14"/>
      <c r="E7" s="14"/>
      <c r="F7" s="14"/>
      <c r="G7" s="14"/>
      <c r="H7" s="14" t="s">
        <v>477</v>
      </c>
      <c r="I7" s="14"/>
      <c r="J7" s="13"/>
      <c r="K7" s="46"/>
      <c r="L7" s="14"/>
      <c r="M7" s="14"/>
      <c r="N7" s="14"/>
      <c r="P7" s="14"/>
      <c r="Q7" s="14"/>
      <c r="R7" s="14"/>
    </row>
    <row r="8" spans="1:18" x14ac:dyDescent="0.15">
      <c r="B8" s="14"/>
      <c r="C8" s="14"/>
      <c r="D8" s="14"/>
      <c r="E8" s="14"/>
      <c r="F8" s="14"/>
      <c r="G8" s="14"/>
      <c r="H8" s="14"/>
      <c r="I8" s="14"/>
      <c r="J8" s="13"/>
      <c r="K8" s="14"/>
      <c r="L8" s="14"/>
      <c r="M8" s="14"/>
      <c r="N8" s="14"/>
      <c r="P8" s="14"/>
      <c r="Q8" s="14"/>
      <c r="R8" s="14"/>
    </row>
    <row r="9" spans="1:18" x14ac:dyDescent="0.15">
      <c r="B9" s="14"/>
      <c r="C9" s="14"/>
      <c r="D9" s="61"/>
      <c r="E9" s="61"/>
      <c r="F9" s="61"/>
      <c r="G9" s="61"/>
      <c r="H9" s="61"/>
      <c r="I9" s="61"/>
      <c r="J9" s="61"/>
      <c r="K9" s="61"/>
      <c r="L9" s="61"/>
      <c r="M9" s="14"/>
      <c r="N9" s="14"/>
      <c r="P9" s="61"/>
      <c r="Q9" s="61"/>
      <c r="R9" s="61"/>
    </row>
    <row r="10" spans="1:18" ht="13.5" customHeight="1" x14ac:dyDescent="0.15">
      <c r="B10" s="944" t="s">
        <v>478</v>
      </c>
      <c r="C10" s="944"/>
      <c r="D10" s="944"/>
      <c r="E10" s="944"/>
      <c r="F10" s="944"/>
      <c r="G10" s="944"/>
      <c r="H10" s="944"/>
      <c r="I10" s="944"/>
      <c r="J10" s="944"/>
      <c r="K10" s="944"/>
      <c r="L10" s="944"/>
      <c r="M10" s="944"/>
      <c r="N10" s="944"/>
      <c r="P10" s="61"/>
      <c r="Q10" s="61"/>
      <c r="R10" s="61"/>
    </row>
    <row r="11" spans="1:18" x14ac:dyDescent="0.15">
      <c r="B11" s="944"/>
      <c r="C11" s="944"/>
      <c r="D11" s="944"/>
      <c r="E11" s="944"/>
      <c r="F11" s="944"/>
      <c r="G11" s="944"/>
      <c r="H11" s="944"/>
      <c r="I11" s="944"/>
      <c r="J11" s="944"/>
      <c r="K11" s="944"/>
      <c r="L11" s="944"/>
      <c r="M11" s="944"/>
      <c r="N11" s="944"/>
      <c r="P11" s="61"/>
      <c r="Q11" s="61"/>
      <c r="R11" s="61"/>
    </row>
    <row r="12" spans="1:18" x14ac:dyDescent="0.15">
      <c r="B12" s="944"/>
      <c r="C12" s="944"/>
      <c r="D12" s="944"/>
      <c r="E12" s="944"/>
      <c r="F12" s="944"/>
      <c r="G12" s="944"/>
      <c r="H12" s="944"/>
      <c r="I12" s="944"/>
      <c r="J12" s="944"/>
      <c r="K12" s="944"/>
      <c r="L12" s="944"/>
      <c r="M12" s="944"/>
      <c r="N12" s="944"/>
      <c r="P12" s="50"/>
      <c r="Q12" s="50"/>
      <c r="R12" s="50"/>
    </row>
    <row r="13" spans="1:18" x14ac:dyDescent="0.15">
      <c r="B13" s="944"/>
      <c r="C13" s="944"/>
      <c r="D13" s="944"/>
      <c r="E13" s="944"/>
      <c r="F13" s="944"/>
      <c r="G13" s="944"/>
      <c r="H13" s="944"/>
      <c r="I13" s="944"/>
      <c r="J13" s="944"/>
      <c r="K13" s="944"/>
      <c r="L13" s="944"/>
      <c r="M13" s="944"/>
      <c r="N13" s="944"/>
      <c r="P13" s="50"/>
      <c r="Q13" s="50"/>
      <c r="R13" s="50"/>
    </row>
    <row r="14" spans="1:18" x14ac:dyDescent="0.15">
      <c r="B14" s="23"/>
      <c r="C14" s="23"/>
      <c r="D14" s="23"/>
      <c r="E14" s="23"/>
      <c r="F14" s="23"/>
      <c r="G14" s="23"/>
      <c r="H14" s="23"/>
      <c r="I14" s="23"/>
      <c r="J14" s="23"/>
      <c r="K14" s="23"/>
      <c r="L14" s="23"/>
      <c r="M14" s="23"/>
      <c r="N14" s="23"/>
      <c r="P14" s="50"/>
      <c r="Q14" s="50"/>
      <c r="R14" s="50"/>
    </row>
    <row r="15" spans="1:18" ht="18.75" customHeight="1" x14ac:dyDescent="0.15">
      <c r="A15" s="945" t="s">
        <v>479</v>
      </c>
      <c r="B15" s="945"/>
      <c r="C15" s="945"/>
      <c r="D15" s="945"/>
      <c r="E15" s="945"/>
      <c r="F15" s="945"/>
      <c r="G15" s="945"/>
      <c r="H15" s="945"/>
      <c r="I15" s="945"/>
      <c r="J15" s="945"/>
      <c r="K15" s="945"/>
      <c r="L15" s="945"/>
      <c r="M15" s="945"/>
      <c r="N15" s="945"/>
      <c r="O15" s="945"/>
      <c r="P15" s="50"/>
      <c r="Q15" s="50"/>
      <c r="R15" s="50"/>
    </row>
    <row r="16" spans="1:18" x14ac:dyDescent="0.15">
      <c r="B16" s="20"/>
      <c r="C16" s="20"/>
      <c r="D16" s="20"/>
      <c r="E16" s="20"/>
      <c r="F16" s="20"/>
      <c r="G16" s="20"/>
      <c r="H16" s="20"/>
      <c r="I16" s="20"/>
      <c r="J16" s="20"/>
      <c r="K16" s="20"/>
      <c r="L16" s="20"/>
      <c r="M16" s="20"/>
      <c r="N16" s="20"/>
      <c r="P16" s="50"/>
      <c r="Q16" s="50"/>
      <c r="R16" s="50"/>
    </row>
    <row r="17" spans="2:18" ht="18.75" customHeight="1" x14ac:dyDescent="0.15">
      <c r="B17" s="62" t="s">
        <v>480</v>
      </c>
      <c r="C17" s="944" t="s">
        <v>481</v>
      </c>
      <c r="D17" s="944"/>
      <c r="E17" s="944"/>
      <c r="F17" s="944"/>
      <c r="G17" s="944"/>
      <c r="H17" s="944"/>
      <c r="I17" s="944"/>
      <c r="J17" s="944"/>
      <c r="K17" s="944"/>
      <c r="L17" s="944"/>
      <c r="M17" s="944"/>
      <c r="N17" s="944"/>
      <c r="P17" s="51"/>
      <c r="Q17" s="51"/>
      <c r="R17" s="51"/>
    </row>
    <row r="18" spans="2:18" x14ac:dyDescent="0.15">
      <c r="B18" s="62"/>
      <c r="C18" s="944"/>
      <c r="D18" s="944"/>
      <c r="E18" s="944"/>
      <c r="F18" s="944"/>
      <c r="G18" s="944"/>
      <c r="H18" s="944"/>
      <c r="I18" s="944"/>
      <c r="J18" s="944"/>
      <c r="K18" s="944"/>
      <c r="L18" s="944"/>
      <c r="M18" s="944"/>
      <c r="N18" s="944"/>
      <c r="P18" s="51"/>
      <c r="Q18" s="51"/>
      <c r="R18" s="51"/>
    </row>
    <row r="19" spans="2:18" x14ac:dyDescent="0.15">
      <c r="B19" s="62"/>
      <c r="C19" s="944"/>
      <c r="D19" s="944"/>
      <c r="E19" s="944"/>
      <c r="F19" s="944"/>
      <c r="G19" s="944"/>
      <c r="H19" s="944"/>
      <c r="I19" s="944"/>
      <c r="J19" s="944"/>
      <c r="K19" s="944"/>
      <c r="L19" s="944"/>
      <c r="M19" s="944"/>
      <c r="N19" s="944"/>
      <c r="P19" s="51"/>
      <c r="Q19" s="51"/>
      <c r="R19" s="51"/>
    </row>
    <row r="20" spans="2:18" x14ac:dyDescent="0.15">
      <c r="B20" s="62"/>
      <c r="C20" s="944"/>
      <c r="D20" s="944"/>
      <c r="E20" s="944"/>
      <c r="F20" s="944"/>
      <c r="G20" s="944"/>
      <c r="H20" s="944"/>
      <c r="I20" s="944"/>
      <c r="J20" s="944"/>
      <c r="K20" s="944"/>
      <c r="L20" s="944"/>
      <c r="M20" s="944"/>
      <c r="N20" s="944"/>
      <c r="P20" s="51"/>
      <c r="Q20" s="51"/>
      <c r="R20" s="51"/>
    </row>
    <row r="21" spans="2:18" x14ac:dyDescent="0.15">
      <c r="B21" s="62"/>
      <c r="C21" s="944"/>
      <c r="D21" s="944"/>
      <c r="E21" s="944"/>
      <c r="F21" s="944"/>
      <c r="G21" s="944"/>
      <c r="H21" s="944"/>
      <c r="I21" s="944"/>
      <c r="J21" s="944"/>
      <c r="K21" s="944"/>
      <c r="L21" s="944"/>
      <c r="M21" s="944"/>
      <c r="N21" s="944"/>
      <c r="P21" s="51"/>
      <c r="Q21" s="51"/>
      <c r="R21" s="51"/>
    </row>
    <row r="22" spans="2:18" x14ac:dyDescent="0.15">
      <c r="B22" s="62"/>
      <c r="C22" s="944"/>
      <c r="D22" s="944"/>
      <c r="E22" s="944"/>
      <c r="F22" s="944"/>
      <c r="G22" s="944"/>
      <c r="H22" s="944"/>
      <c r="I22" s="944"/>
      <c r="J22" s="944"/>
      <c r="K22" s="944"/>
      <c r="L22" s="944"/>
      <c r="M22" s="944"/>
      <c r="N22" s="944"/>
    </row>
    <row r="23" spans="2:18" x14ac:dyDescent="0.15">
      <c r="B23" s="62"/>
      <c r="C23" s="944"/>
      <c r="D23" s="944"/>
      <c r="E23" s="944"/>
      <c r="F23" s="944"/>
      <c r="G23" s="944"/>
      <c r="H23" s="944"/>
      <c r="I23" s="944"/>
      <c r="J23" s="944"/>
      <c r="K23" s="944"/>
      <c r="L23" s="944"/>
      <c r="M23" s="944"/>
      <c r="N23" s="944"/>
      <c r="P23" s="14"/>
      <c r="Q23" s="14"/>
      <c r="R23" s="14"/>
    </row>
    <row r="24" spans="2:18" ht="13.5" customHeight="1" x14ac:dyDescent="0.15">
      <c r="B24" s="62" t="s">
        <v>482</v>
      </c>
      <c r="C24" s="944" t="s">
        <v>483</v>
      </c>
      <c r="D24" s="944"/>
      <c r="E24" s="944"/>
      <c r="F24" s="944"/>
      <c r="G24" s="944"/>
      <c r="H24" s="944"/>
      <c r="I24" s="944"/>
      <c r="J24" s="944"/>
      <c r="K24" s="944"/>
      <c r="L24" s="944"/>
      <c r="M24" s="944"/>
      <c r="N24" s="944"/>
      <c r="P24" s="14"/>
      <c r="Q24" s="14"/>
      <c r="R24" s="14"/>
    </row>
    <row r="25" spans="2:18" x14ac:dyDescent="0.15">
      <c r="B25" s="62"/>
      <c r="C25" s="944"/>
      <c r="D25" s="944"/>
      <c r="E25" s="944"/>
      <c r="F25" s="944"/>
      <c r="G25" s="944"/>
      <c r="H25" s="944"/>
      <c r="I25" s="944"/>
      <c r="J25" s="944"/>
      <c r="K25" s="944"/>
      <c r="L25" s="944"/>
      <c r="M25" s="944"/>
      <c r="N25" s="944"/>
    </row>
    <row r="26" spans="2:18" x14ac:dyDescent="0.15">
      <c r="B26" s="62"/>
      <c r="C26" s="944"/>
      <c r="D26" s="944"/>
      <c r="E26" s="944"/>
      <c r="F26" s="944"/>
      <c r="G26" s="944"/>
      <c r="H26" s="944"/>
      <c r="I26" s="944"/>
      <c r="J26" s="944"/>
      <c r="K26" s="944"/>
      <c r="L26" s="944"/>
      <c r="M26" s="944"/>
      <c r="N26" s="944"/>
    </row>
    <row r="27" spans="2:18" x14ac:dyDescent="0.15">
      <c r="B27" s="62"/>
      <c r="C27" s="944"/>
      <c r="D27" s="944"/>
      <c r="E27" s="944"/>
      <c r="F27" s="944"/>
      <c r="G27" s="944"/>
      <c r="H27" s="944"/>
      <c r="I27" s="944"/>
      <c r="J27" s="944"/>
      <c r="K27" s="944"/>
      <c r="L27" s="944"/>
      <c r="M27" s="944"/>
      <c r="N27" s="944"/>
    </row>
    <row r="28" spans="2:18" ht="18.75" customHeight="1" x14ac:dyDescent="0.15">
      <c r="B28" s="62" t="s">
        <v>484</v>
      </c>
      <c r="C28" s="944" t="s">
        <v>485</v>
      </c>
      <c r="D28" s="944"/>
      <c r="E28" s="944"/>
      <c r="F28" s="944"/>
      <c r="G28" s="944"/>
      <c r="H28" s="944"/>
      <c r="I28" s="944"/>
      <c r="J28" s="944"/>
      <c r="K28" s="944"/>
      <c r="L28" s="944"/>
      <c r="M28" s="944"/>
      <c r="N28" s="944"/>
    </row>
    <row r="29" spans="2:18" x14ac:dyDescent="0.15">
      <c r="B29" s="62"/>
      <c r="C29" s="944"/>
      <c r="D29" s="944"/>
      <c r="E29" s="944"/>
      <c r="F29" s="944"/>
      <c r="G29" s="944"/>
      <c r="H29" s="944"/>
      <c r="I29" s="944"/>
      <c r="J29" s="944"/>
      <c r="K29" s="944"/>
      <c r="L29" s="944"/>
      <c r="M29" s="944"/>
      <c r="N29" s="944"/>
    </row>
    <row r="30" spans="2:18" x14ac:dyDescent="0.15">
      <c r="B30" s="63"/>
      <c r="C30" s="944"/>
      <c r="D30" s="944"/>
      <c r="E30" s="944"/>
      <c r="F30" s="944"/>
      <c r="G30" s="944"/>
      <c r="H30" s="944"/>
      <c r="I30" s="944"/>
      <c r="J30" s="944"/>
      <c r="K30" s="944"/>
      <c r="L30" s="944"/>
      <c r="M30" s="944"/>
      <c r="N30" s="944"/>
    </row>
    <row r="31" spans="2:18" x14ac:dyDescent="0.15">
      <c r="B31" s="64"/>
      <c r="C31" s="64"/>
      <c r="D31" s="64"/>
      <c r="E31" s="64"/>
      <c r="F31" s="64"/>
      <c r="G31" s="64"/>
      <c r="H31" s="64"/>
      <c r="I31" s="64"/>
      <c r="J31" s="64"/>
      <c r="K31" s="64"/>
      <c r="L31" s="64"/>
      <c r="M31" s="948" t="s">
        <v>486</v>
      </c>
      <c r="N31" s="948"/>
    </row>
    <row r="32" spans="2:18" x14ac:dyDescent="0.15">
      <c r="B32" s="64"/>
      <c r="C32" s="64"/>
      <c r="D32" s="64"/>
      <c r="E32" s="64"/>
      <c r="F32" s="64"/>
      <c r="G32" s="64"/>
      <c r="H32" s="64"/>
      <c r="I32" s="64"/>
      <c r="J32" s="64"/>
      <c r="K32" s="64"/>
      <c r="L32" s="64"/>
      <c r="M32" s="21"/>
      <c r="N32" s="21"/>
    </row>
    <row r="33" spans="2:17" x14ac:dyDescent="0.15">
      <c r="B33" s="64"/>
      <c r="C33" s="64"/>
      <c r="D33" s="64"/>
      <c r="E33" s="64"/>
      <c r="F33" s="64"/>
      <c r="G33" s="64"/>
      <c r="H33" s="64"/>
      <c r="I33" s="64"/>
      <c r="J33" s="64"/>
      <c r="K33" s="64"/>
      <c r="L33" s="21"/>
      <c r="M33" s="21"/>
      <c r="N33" s="21"/>
    </row>
    <row r="34" spans="2:17" x14ac:dyDescent="0.15">
      <c r="B34" s="64"/>
      <c r="C34" s="64"/>
      <c r="D34" s="64"/>
      <c r="E34" s="64"/>
      <c r="F34" s="64"/>
      <c r="G34" s="948" t="s">
        <v>487</v>
      </c>
      <c r="H34" s="948"/>
      <c r="I34" s="22" t="str">
        <f>'01.入会申込書'!AP25</f>
        <v/>
      </c>
      <c r="J34" s="22" t="s">
        <v>488</v>
      </c>
      <c r="K34" s="22" t="str">
        <f>'01.入会申込書'!AT25</f>
        <v/>
      </c>
      <c r="L34" s="22" t="s">
        <v>489</v>
      </c>
      <c r="M34" s="22" t="str">
        <f>'01.入会申込書'!AX25</f>
        <v/>
      </c>
      <c r="N34" s="22" t="s">
        <v>490</v>
      </c>
    </row>
    <row r="35" spans="2:17" ht="13.5" customHeight="1" x14ac:dyDescent="0.15">
      <c r="C35" s="63"/>
      <c r="D35" s="65"/>
      <c r="E35" s="65"/>
      <c r="F35" s="65"/>
      <c r="G35" s="66"/>
      <c r="H35" s="50"/>
      <c r="I35" s="71"/>
      <c r="J35" s="71"/>
      <c r="K35" s="71"/>
      <c r="L35" s="71"/>
      <c r="M35" s="71"/>
      <c r="N35" s="71"/>
      <c r="P35" s="63"/>
      <c r="Q35" s="63"/>
    </row>
    <row r="36" spans="2:17" x14ac:dyDescent="0.15">
      <c r="C36" s="63"/>
      <c r="D36" s="63"/>
      <c r="E36" s="63"/>
      <c r="F36" s="63"/>
      <c r="G36" s="63"/>
      <c r="H36" s="63"/>
      <c r="I36" s="63"/>
      <c r="J36" s="63"/>
      <c r="K36" s="63"/>
      <c r="L36" s="63"/>
    </row>
    <row r="37" spans="2:17" x14ac:dyDescent="0.15">
      <c r="C37" s="946" t="s">
        <v>491</v>
      </c>
      <c r="D37" s="946"/>
      <c r="E37" s="20"/>
      <c r="F37" s="20"/>
      <c r="G37" s="20"/>
      <c r="H37" s="63"/>
      <c r="I37" s="63"/>
      <c r="J37" s="63"/>
      <c r="K37" s="63"/>
      <c r="L37" s="63"/>
    </row>
    <row r="38" spans="2:17" x14ac:dyDescent="0.15">
      <c r="C38" s="946"/>
      <c r="D38" s="946"/>
      <c r="E38" s="20"/>
      <c r="F38" s="20"/>
      <c r="G38" s="20"/>
      <c r="H38" s="63"/>
      <c r="I38" s="63"/>
      <c r="J38" s="63"/>
      <c r="K38" s="63"/>
      <c r="L38" s="63"/>
    </row>
    <row r="39" spans="2:17" x14ac:dyDescent="0.15">
      <c r="C39" s="64"/>
      <c r="D39" s="64"/>
      <c r="E39" s="64"/>
      <c r="F39" s="64"/>
      <c r="G39" s="64"/>
      <c r="H39" s="63"/>
      <c r="I39" s="63"/>
      <c r="J39" s="63"/>
      <c r="K39" s="63"/>
      <c r="L39" s="63"/>
    </row>
    <row r="40" spans="2:17" ht="18" customHeight="1" x14ac:dyDescent="0.15">
      <c r="C40" s="946" t="s">
        <v>492</v>
      </c>
      <c r="D40" s="946"/>
      <c r="E40" s="947" t="str">
        <f>'01.入会申込書'!M39</f>
        <v>　</v>
      </c>
      <c r="F40" s="947"/>
      <c r="G40" s="947"/>
      <c r="H40" s="947"/>
      <c r="I40" s="947"/>
      <c r="J40" s="947"/>
      <c r="K40" s="947"/>
      <c r="L40" s="947"/>
      <c r="M40" s="947"/>
      <c r="N40" s="18"/>
    </row>
    <row r="41" spans="2:17" ht="18" customHeight="1" x14ac:dyDescent="0.15">
      <c r="C41" s="946"/>
      <c r="D41" s="946"/>
      <c r="E41" s="947"/>
      <c r="F41" s="947"/>
      <c r="G41" s="947"/>
      <c r="H41" s="947"/>
      <c r="I41" s="947"/>
      <c r="J41" s="947"/>
      <c r="K41" s="947"/>
      <c r="L41" s="947"/>
      <c r="M41" s="947"/>
      <c r="N41" s="18"/>
    </row>
    <row r="42" spans="2:17" x14ac:dyDescent="0.15">
      <c r="C42" s="20"/>
      <c r="D42" s="20"/>
      <c r="E42" s="20"/>
      <c r="F42" s="20"/>
      <c r="G42" s="20"/>
      <c r="H42" s="63"/>
      <c r="I42" s="63"/>
      <c r="J42" s="63"/>
      <c r="K42" s="63"/>
      <c r="L42" s="63"/>
    </row>
    <row r="43" spans="2:17" ht="14.1" customHeight="1" x14ac:dyDescent="0.15">
      <c r="C43" s="946" t="s">
        <v>493</v>
      </c>
      <c r="D43" s="946"/>
      <c r="E43" s="947" t="str">
        <f>'01.入会申込書'!M35</f>
        <v/>
      </c>
      <c r="F43" s="947"/>
      <c r="G43" s="947"/>
      <c r="H43" s="947"/>
      <c r="I43" s="947"/>
      <c r="J43" s="947"/>
      <c r="K43" s="947"/>
      <c r="L43" s="947"/>
      <c r="M43" s="947"/>
      <c r="N43" s="19"/>
    </row>
    <row r="44" spans="2:17" ht="14.1" customHeight="1" x14ac:dyDescent="0.15">
      <c r="C44" s="946"/>
      <c r="D44" s="946"/>
      <c r="E44" s="947"/>
      <c r="F44" s="947"/>
      <c r="G44" s="947"/>
      <c r="H44" s="947"/>
      <c r="I44" s="947"/>
      <c r="J44" s="947"/>
      <c r="K44" s="947"/>
      <c r="L44" s="947"/>
      <c r="M44" s="947"/>
      <c r="N44" s="19"/>
    </row>
    <row r="45" spans="2:17" x14ac:dyDescent="0.15">
      <c r="C45" s="20"/>
      <c r="D45" s="20"/>
      <c r="E45" s="20"/>
      <c r="F45" s="20"/>
      <c r="G45" s="20"/>
      <c r="H45" s="63"/>
      <c r="I45" s="63"/>
      <c r="J45" s="63"/>
      <c r="K45" s="63"/>
      <c r="L45" s="63"/>
    </row>
    <row r="46" spans="2:17" ht="13.5" customHeight="1" x14ac:dyDescent="0.15">
      <c r="C46" s="946" t="s">
        <v>494</v>
      </c>
      <c r="D46" s="946"/>
      <c r="E46" s="950">
        <f>'01.入会申込書'!M47</f>
        <v>0</v>
      </c>
      <c r="F46" s="950"/>
      <c r="G46" s="950"/>
      <c r="H46" s="950"/>
      <c r="I46" s="950"/>
      <c r="J46" s="950"/>
      <c r="K46" s="949" t="s">
        <v>1095</v>
      </c>
      <c r="L46" s="949"/>
      <c r="M46" s="949"/>
      <c r="N46" s="949"/>
    </row>
    <row r="47" spans="2:17" ht="13.5" customHeight="1" x14ac:dyDescent="0.15">
      <c r="C47" s="946"/>
      <c r="D47" s="946"/>
      <c r="E47" s="950"/>
      <c r="F47" s="950"/>
      <c r="G47" s="950"/>
      <c r="H47" s="950"/>
      <c r="I47" s="950"/>
      <c r="J47" s="950"/>
      <c r="K47" s="949"/>
      <c r="L47" s="949"/>
      <c r="M47" s="949"/>
      <c r="N47" s="949"/>
    </row>
  </sheetData>
  <mergeCells count="16">
    <mergeCell ref="C43:D44"/>
    <mergeCell ref="E43:M44"/>
    <mergeCell ref="C46:D47"/>
    <mergeCell ref="C28:N30"/>
    <mergeCell ref="M31:N31"/>
    <mergeCell ref="G34:H34"/>
    <mergeCell ref="C37:D38"/>
    <mergeCell ref="C40:D41"/>
    <mergeCell ref="E40:M41"/>
    <mergeCell ref="K46:N47"/>
    <mergeCell ref="E46:J47"/>
    <mergeCell ref="B2:N2"/>
    <mergeCell ref="B10:N13"/>
    <mergeCell ref="A15:O15"/>
    <mergeCell ref="C17:N23"/>
    <mergeCell ref="C24:N27"/>
  </mergeCells>
  <phoneticPr fontId="22"/>
  <conditionalFormatting sqref="R9:R11">
    <cfRule type="cellIs" dxfId="0" priority="1" operator="between">
      <formula>43586</formula>
      <formula>43830</formula>
    </cfRule>
  </conditionalFormatting>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BB96"/>
  <sheetViews>
    <sheetView topLeftCell="A28" workbookViewId="0">
      <selection activeCell="G36" sqref="G36:Y40"/>
    </sheetView>
  </sheetViews>
  <sheetFormatPr defaultColWidth="9" defaultRowHeight="13.5" x14ac:dyDescent="0.15"/>
  <cols>
    <col min="1" max="25" width="2.625" style="14" customWidth="1"/>
    <col min="26" max="29" width="1.625" style="14" customWidth="1"/>
    <col min="30" max="67" width="2.625" style="14" customWidth="1"/>
    <col min="68" max="68" width="9" style="14" customWidth="1"/>
    <col min="69" max="16384" width="9" style="14"/>
  </cols>
  <sheetData>
    <row r="1" spans="1:54" ht="17.25" customHeight="1" x14ac:dyDescent="0.15">
      <c r="A1" s="951" t="s">
        <v>495</v>
      </c>
      <c r="B1" s="951"/>
      <c r="C1" s="951"/>
      <c r="D1" s="951"/>
      <c r="E1" s="951"/>
      <c r="F1" s="951"/>
      <c r="G1" s="951"/>
      <c r="H1" s="951"/>
      <c r="I1" s="951"/>
      <c r="J1" s="951"/>
      <c r="K1" s="951"/>
      <c r="L1" s="951"/>
      <c r="M1" s="951"/>
      <c r="N1" s="951"/>
      <c r="O1" s="951"/>
      <c r="P1" s="951"/>
      <c r="Q1" s="951"/>
      <c r="R1" s="951"/>
      <c r="S1" s="951"/>
      <c r="T1" s="951"/>
      <c r="U1" s="951"/>
      <c r="V1" s="951"/>
      <c r="W1" s="951"/>
      <c r="X1" s="951"/>
      <c r="Y1" s="951"/>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91"/>
      <c r="AY1" s="691"/>
      <c r="AZ1" s="691"/>
      <c r="BA1" s="691"/>
      <c r="BB1" s="691"/>
    </row>
    <row r="2" spans="1:54" ht="17.25" customHeight="1" x14ac:dyDescent="0.15">
      <c r="A2" s="952" t="s">
        <v>496</v>
      </c>
      <c r="B2" s="953"/>
      <c r="C2" s="953"/>
      <c r="D2" s="953"/>
      <c r="E2" s="953"/>
      <c r="F2" s="953"/>
      <c r="G2" s="953"/>
      <c r="H2" s="953"/>
      <c r="I2" s="953"/>
      <c r="J2" s="953"/>
      <c r="K2" s="953"/>
      <c r="L2" s="953"/>
      <c r="M2" s="953"/>
      <c r="N2" s="953"/>
      <c r="O2" s="953"/>
      <c r="P2" s="953"/>
      <c r="Q2" s="953"/>
      <c r="R2" s="953"/>
      <c r="S2" s="953"/>
      <c r="T2" s="953"/>
      <c r="U2" s="953"/>
      <c r="V2" s="953"/>
      <c r="W2" s="953"/>
      <c r="X2" s="953"/>
      <c r="Y2" s="953"/>
      <c r="Z2" s="607"/>
      <c r="AA2" s="607"/>
      <c r="AB2" s="607"/>
      <c r="AC2" s="607"/>
      <c r="AD2" s="607"/>
      <c r="AE2" s="607"/>
      <c r="AF2" s="607"/>
      <c r="AG2" s="607"/>
      <c r="AH2" s="607"/>
      <c r="AI2" s="607"/>
      <c r="AJ2" s="607"/>
      <c r="AK2" s="607"/>
      <c r="AL2" s="607"/>
      <c r="AM2" s="607"/>
      <c r="AN2" s="607"/>
      <c r="AO2" s="607"/>
      <c r="AP2" s="607"/>
      <c r="AQ2" s="607"/>
      <c r="AR2" s="607"/>
      <c r="AS2" s="607"/>
      <c r="AT2" s="607"/>
      <c r="AU2" s="607"/>
      <c r="AV2" s="607"/>
      <c r="AW2" s="607"/>
      <c r="AX2" s="607"/>
      <c r="AY2" s="607"/>
      <c r="AZ2" s="607"/>
      <c r="BA2" s="607"/>
      <c r="BB2" s="607"/>
    </row>
    <row r="3" spans="1:54" ht="17.25" customHeight="1" x14ac:dyDescent="0.15">
      <c r="A3" s="953"/>
      <c r="B3" s="953"/>
      <c r="C3" s="953"/>
      <c r="D3" s="953"/>
      <c r="E3" s="953"/>
      <c r="F3" s="953"/>
      <c r="G3" s="953"/>
      <c r="H3" s="953"/>
      <c r="I3" s="953"/>
      <c r="J3" s="953"/>
      <c r="K3" s="953"/>
      <c r="L3" s="953"/>
      <c r="M3" s="953"/>
      <c r="N3" s="953"/>
      <c r="O3" s="953"/>
      <c r="P3" s="953"/>
      <c r="Q3" s="953"/>
      <c r="R3" s="953"/>
      <c r="S3" s="953"/>
      <c r="T3" s="953"/>
      <c r="U3" s="953"/>
      <c r="V3" s="953"/>
      <c r="W3" s="953"/>
      <c r="X3" s="953"/>
      <c r="Y3" s="953"/>
      <c r="Z3" s="607"/>
      <c r="AA3" s="607"/>
      <c r="AB3" s="607"/>
      <c r="AC3" s="607"/>
      <c r="AD3" s="954" t="s">
        <v>497</v>
      </c>
      <c r="AE3" s="954"/>
      <c r="AF3" s="954"/>
      <c r="AG3" s="954"/>
      <c r="AH3" s="954"/>
      <c r="AI3" s="954"/>
      <c r="AJ3" s="954"/>
      <c r="AK3" s="954"/>
      <c r="AL3" s="954"/>
      <c r="AM3" s="954"/>
      <c r="AN3" s="954"/>
      <c r="AO3" s="954"/>
      <c r="AP3" s="954"/>
      <c r="AQ3" s="954"/>
      <c r="AR3" s="954"/>
      <c r="AS3" s="954"/>
      <c r="AT3" s="954"/>
      <c r="AU3" s="954"/>
      <c r="AV3" s="954"/>
      <c r="AW3" s="954"/>
      <c r="AX3" s="954"/>
      <c r="AY3" s="954"/>
      <c r="AZ3" s="954"/>
      <c r="BA3" s="954"/>
      <c r="BB3" s="954"/>
    </row>
    <row r="4" spans="1:54" ht="17.25" customHeight="1" x14ac:dyDescent="0.15">
      <c r="A4" s="953"/>
      <c r="B4" s="953"/>
      <c r="C4" s="953"/>
      <c r="D4" s="953"/>
      <c r="E4" s="953"/>
      <c r="F4" s="953"/>
      <c r="G4" s="953"/>
      <c r="H4" s="953"/>
      <c r="I4" s="953"/>
      <c r="J4" s="953"/>
      <c r="K4" s="953"/>
      <c r="L4" s="953"/>
      <c r="M4" s="953"/>
      <c r="N4" s="953"/>
      <c r="O4" s="953"/>
      <c r="P4" s="953"/>
      <c r="Q4" s="953"/>
      <c r="R4" s="953"/>
      <c r="S4" s="953"/>
      <c r="T4" s="953"/>
      <c r="U4" s="953"/>
      <c r="V4" s="953"/>
      <c r="W4" s="953"/>
      <c r="X4" s="953"/>
      <c r="Y4" s="953"/>
      <c r="Z4" s="607"/>
      <c r="AA4" s="607"/>
      <c r="AB4" s="607"/>
      <c r="AC4" s="607"/>
      <c r="AD4" s="954" t="s">
        <v>498</v>
      </c>
      <c r="AE4" s="954"/>
      <c r="AF4" s="954"/>
      <c r="AG4" s="954"/>
      <c r="AH4" s="954"/>
      <c r="AI4" s="954"/>
      <c r="AJ4" s="954"/>
      <c r="AK4" s="954"/>
      <c r="AL4" s="954"/>
      <c r="AM4" s="954"/>
      <c r="AN4" s="954"/>
      <c r="AO4" s="954"/>
      <c r="AP4" s="954"/>
      <c r="AQ4" s="954"/>
      <c r="AR4" s="954"/>
      <c r="AS4" s="954"/>
      <c r="AT4" s="954"/>
      <c r="AU4" s="954"/>
      <c r="AV4" s="954"/>
      <c r="AW4" s="954"/>
      <c r="AX4" s="954"/>
      <c r="AY4" s="954"/>
      <c r="AZ4" s="954"/>
      <c r="BA4" s="954"/>
      <c r="BB4" s="954"/>
    </row>
    <row r="5" spans="1:54" ht="17.25" customHeight="1" x14ac:dyDescent="0.15">
      <c r="A5" s="954" t="s">
        <v>499</v>
      </c>
      <c r="B5" s="954"/>
      <c r="C5" s="954"/>
      <c r="D5" s="954"/>
      <c r="E5" s="954"/>
      <c r="F5" s="954"/>
      <c r="G5" s="954"/>
      <c r="H5" s="954"/>
      <c r="I5" s="954"/>
      <c r="J5" s="954"/>
      <c r="K5" s="954"/>
      <c r="L5" s="954"/>
      <c r="M5" s="954"/>
      <c r="N5" s="954"/>
      <c r="O5" s="954"/>
      <c r="P5" s="954"/>
      <c r="Q5" s="954"/>
      <c r="R5" s="954"/>
      <c r="S5" s="954"/>
      <c r="T5" s="954"/>
      <c r="U5" s="954"/>
      <c r="V5" s="954"/>
      <c r="W5" s="954"/>
      <c r="X5" s="954"/>
      <c r="Y5" s="954"/>
      <c r="Z5" s="607"/>
      <c r="AA5" s="607"/>
      <c r="AB5" s="607"/>
      <c r="AC5" s="607"/>
      <c r="AD5" s="954" t="s">
        <v>500</v>
      </c>
      <c r="AE5" s="954"/>
      <c r="AF5" s="954"/>
      <c r="AG5" s="954"/>
      <c r="AH5" s="954"/>
      <c r="AI5" s="954"/>
      <c r="AJ5" s="954"/>
      <c r="AK5" s="954"/>
      <c r="AL5" s="954"/>
      <c r="AM5" s="954"/>
      <c r="AN5" s="954"/>
      <c r="AO5" s="954"/>
      <c r="AP5" s="954"/>
      <c r="AQ5" s="954"/>
      <c r="AR5" s="954"/>
      <c r="AS5" s="954"/>
      <c r="AT5" s="954"/>
      <c r="AU5" s="954"/>
      <c r="AV5" s="954"/>
      <c r="AW5" s="954"/>
      <c r="AX5" s="954"/>
      <c r="AY5" s="954"/>
      <c r="AZ5" s="954"/>
      <c r="BA5" s="954"/>
      <c r="BB5" s="954"/>
    </row>
    <row r="6" spans="1:54" ht="6" customHeight="1" x14ac:dyDescent="0.15">
      <c r="A6" s="954" t="s">
        <v>501</v>
      </c>
      <c r="B6" s="954"/>
      <c r="C6" s="954"/>
      <c r="D6" s="954"/>
      <c r="E6" s="954"/>
      <c r="F6" s="954"/>
      <c r="G6" s="954"/>
      <c r="H6" s="954"/>
      <c r="I6" s="954"/>
      <c r="J6" s="954"/>
      <c r="K6" s="954"/>
      <c r="L6" s="954"/>
      <c r="M6" s="954"/>
      <c r="N6" s="954"/>
      <c r="O6" s="954"/>
      <c r="P6" s="954"/>
      <c r="Q6" s="954"/>
      <c r="R6" s="954"/>
      <c r="S6" s="954"/>
      <c r="T6" s="954"/>
      <c r="U6" s="954"/>
      <c r="V6" s="954"/>
      <c r="W6" s="954"/>
      <c r="X6" s="954"/>
      <c r="Y6" s="954"/>
      <c r="Z6" s="607"/>
      <c r="AA6" s="607"/>
      <c r="AB6" s="607"/>
      <c r="AC6" s="607"/>
      <c r="AD6" s="954" t="s">
        <v>502</v>
      </c>
      <c r="AE6" s="954"/>
      <c r="AF6" s="954"/>
      <c r="AG6" s="954"/>
      <c r="AH6" s="954"/>
      <c r="AI6" s="954"/>
      <c r="AJ6" s="954"/>
      <c r="AK6" s="954"/>
      <c r="AL6" s="954"/>
      <c r="AM6" s="954"/>
      <c r="AN6" s="954"/>
      <c r="AO6" s="954"/>
      <c r="AP6" s="954"/>
      <c r="AQ6" s="954"/>
      <c r="AR6" s="954"/>
      <c r="AS6" s="954"/>
      <c r="AT6" s="954"/>
      <c r="AU6" s="954"/>
      <c r="AV6" s="954"/>
      <c r="AW6" s="954"/>
      <c r="AX6" s="954"/>
      <c r="AY6" s="954"/>
      <c r="AZ6" s="954"/>
      <c r="BA6" s="954"/>
      <c r="BB6" s="954"/>
    </row>
    <row r="7" spans="1:54" ht="6" customHeight="1" x14ac:dyDescent="0.15">
      <c r="A7" s="955"/>
      <c r="B7" s="955"/>
      <c r="C7" s="955"/>
      <c r="D7" s="955"/>
      <c r="E7" s="955"/>
      <c r="F7" s="955"/>
      <c r="G7" s="955"/>
      <c r="H7" s="955"/>
      <c r="I7" s="955"/>
      <c r="J7" s="955"/>
      <c r="K7" s="955"/>
      <c r="L7" s="955"/>
      <c r="M7" s="955"/>
      <c r="N7" s="955"/>
      <c r="O7" s="955"/>
      <c r="P7" s="955"/>
      <c r="Q7" s="955"/>
      <c r="R7" s="955"/>
      <c r="S7" s="955"/>
      <c r="T7" s="955"/>
      <c r="U7" s="955"/>
      <c r="V7" s="955"/>
      <c r="W7" s="955"/>
      <c r="X7" s="955"/>
      <c r="Y7" s="955"/>
      <c r="Z7" s="607"/>
      <c r="AA7" s="607"/>
      <c r="AB7" s="607"/>
      <c r="AC7" s="607"/>
      <c r="AD7" s="954"/>
      <c r="AE7" s="954"/>
      <c r="AF7" s="954"/>
      <c r="AG7" s="954"/>
      <c r="AH7" s="954"/>
      <c r="AI7" s="954"/>
      <c r="AJ7" s="954"/>
      <c r="AK7" s="954"/>
      <c r="AL7" s="954"/>
      <c r="AM7" s="954"/>
      <c r="AN7" s="954"/>
      <c r="AO7" s="954"/>
      <c r="AP7" s="954"/>
      <c r="AQ7" s="954"/>
      <c r="AR7" s="954"/>
      <c r="AS7" s="954"/>
      <c r="AT7" s="954"/>
      <c r="AU7" s="954"/>
      <c r="AV7" s="954"/>
      <c r="AW7" s="954"/>
      <c r="AX7" s="954"/>
      <c r="AY7" s="954"/>
      <c r="AZ7" s="954"/>
      <c r="BA7" s="954"/>
      <c r="BB7" s="954"/>
    </row>
    <row r="8" spans="1:54" ht="6" customHeight="1" x14ac:dyDescent="0.15">
      <c r="A8" s="955"/>
      <c r="B8" s="955"/>
      <c r="C8" s="955"/>
      <c r="D8" s="955"/>
      <c r="E8" s="955"/>
      <c r="F8" s="955"/>
      <c r="G8" s="955"/>
      <c r="H8" s="955"/>
      <c r="I8" s="955"/>
      <c r="J8" s="955"/>
      <c r="K8" s="955"/>
      <c r="L8" s="955"/>
      <c r="M8" s="955"/>
      <c r="N8" s="955"/>
      <c r="O8" s="955"/>
      <c r="P8" s="955"/>
      <c r="Q8" s="955"/>
      <c r="R8" s="955"/>
      <c r="S8" s="955"/>
      <c r="T8" s="955"/>
      <c r="U8" s="955"/>
      <c r="V8" s="955"/>
      <c r="W8" s="955"/>
      <c r="X8" s="955"/>
      <c r="Y8" s="955"/>
      <c r="Z8" s="607"/>
      <c r="AA8" s="607"/>
      <c r="AB8" s="607"/>
      <c r="AC8" s="607"/>
      <c r="AD8" s="954"/>
      <c r="AE8" s="954"/>
      <c r="AF8" s="954"/>
      <c r="AG8" s="954"/>
      <c r="AH8" s="954"/>
      <c r="AI8" s="954"/>
      <c r="AJ8" s="954"/>
      <c r="AK8" s="954"/>
      <c r="AL8" s="954"/>
      <c r="AM8" s="954"/>
      <c r="AN8" s="954"/>
      <c r="AO8" s="954"/>
      <c r="AP8" s="954"/>
      <c r="AQ8" s="954"/>
      <c r="AR8" s="954"/>
      <c r="AS8" s="954"/>
      <c r="AT8" s="954"/>
      <c r="AU8" s="954"/>
      <c r="AV8" s="954"/>
      <c r="AW8" s="954"/>
      <c r="AX8" s="954"/>
      <c r="AY8" s="954"/>
      <c r="AZ8" s="954"/>
      <c r="BA8" s="954"/>
      <c r="BB8" s="954"/>
    </row>
    <row r="9" spans="1:54" ht="6" customHeight="1" x14ac:dyDescent="0.15">
      <c r="A9" s="954" t="s">
        <v>503</v>
      </c>
      <c r="B9" s="954"/>
      <c r="C9" s="954"/>
      <c r="D9" s="954"/>
      <c r="E9" s="954"/>
      <c r="F9" s="954"/>
      <c r="G9" s="954"/>
      <c r="H9" s="954"/>
      <c r="I9" s="954"/>
      <c r="J9" s="954"/>
      <c r="K9" s="954"/>
      <c r="L9" s="954"/>
      <c r="M9" s="954"/>
      <c r="N9" s="954"/>
      <c r="O9" s="954"/>
      <c r="P9" s="954"/>
      <c r="Q9" s="954"/>
      <c r="R9" s="954"/>
      <c r="S9" s="954"/>
      <c r="T9" s="954"/>
      <c r="U9" s="954"/>
      <c r="V9" s="954"/>
      <c r="W9" s="954"/>
      <c r="X9" s="954"/>
      <c r="Y9" s="954"/>
      <c r="Z9" s="607"/>
      <c r="AA9" s="607"/>
      <c r="AB9" s="607"/>
      <c r="AC9" s="607"/>
      <c r="AD9" s="954" t="s">
        <v>504</v>
      </c>
      <c r="AE9" s="955"/>
      <c r="AF9" s="955"/>
      <c r="AG9" s="955"/>
      <c r="AH9" s="955"/>
      <c r="AI9" s="955"/>
      <c r="AJ9" s="955"/>
      <c r="AK9" s="955"/>
      <c r="AL9" s="955"/>
      <c r="AM9" s="955"/>
      <c r="AN9" s="955"/>
      <c r="AO9" s="955"/>
      <c r="AP9" s="955"/>
      <c r="AQ9" s="955"/>
      <c r="AR9" s="955"/>
      <c r="AS9" s="955"/>
      <c r="AT9" s="955"/>
      <c r="AU9" s="955"/>
      <c r="AV9" s="955"/>
      <c r="AW9" s="955"/>
      <c r="AX9" s="955"/>
      <c r="AY9" s="955"/>
      <c r="AZ9" s="955"/>
      <c r="BA9" s="955"/>
      <c r="BB9" s="955"/>
    </row>
    <row r="10" spans="1:54" ht="6" customHeight="1" x14ac:dyDescent="0.15">
      <c r="A10" s="954"/>
      <c r="B10" s="954"/>
      <c r="C10" s="954"/>
      <c r="D10" s="954"/>
      <c r="E10" s="954"/>
      <c r="F10" s="954"/>
      <c r="G10" s="954"/>
      <c r="H10" s="954"/>
      <c r="I10" s="954"/>
      <c r="J10" s="954"/>
      <c r="K10" s="954"/>
      <c r="L10" s="954"/>
      <c r="M10" s="954"/>
      <c r="N10" s="954"/>
      <c r="O10" s="954"/>
      <c r="P10" s="954"/>
      <c r="Q10" s="954"/>
      <c r="R10" s="954"/>
      <c r="S10" s="954"/>
      <c r="T10" s="954"/>
      <c r="U10" s="954"/>
      <c r="V10" s="954"/>
      <c r="W10" s="954"/>
      <c r="X10" s="954"/>
      <c r="Y10" s="954"/>
      <c r="Z10" s="607"/>
      <c r="AA10" s="607"/>
      <c r="AB10" s="607"/>
      <c r="AC10" s="607"/>
      <c r="AD10" s="955"/>
      <c r="AE10" s="955"/>
      <c r="AF10" s="955"/>
      <c r="AG10" s="955"/>
      <c r="AH10" s="955"/>
      <c r="AI10" s="955"/>
      <c r="AJ10" s="955"/>
      <c r="AK10" s="955"/>
      <c r="AL10" s="955"/>
      <c r="AM10" s="955"/>
      <c r="AN10" s="955"/>
      <c r="AO10" s="955"/>
      <c r="AP10" s="955"/>
      <c r="AQ10" s="955"/>
      <c r="AR10" s="955"/>
      <c r="AS10" s="955"/>
      <c r="AT10" s="955"/>
      <c r="AU10" s="955"/>
      <c r="AV10" s="955"/>
      <c r="AW10" s="955"/>
      <c r="AX10" s="955"/>
      <c r="AY10" s="955"/>
      <c r="AZ10" s="955"/>
      <c r="BA10" s="955"/>
      <c r="BB10" s="955"/>
    </row>
    <row r="11" spans="1:54" ht="6" customHeight="1" x14ac:dyDescent="0.15">
      <c r="A11" s="954"/>
      <c r="B11" s="954"/>
      <c r="C11" s="954"/>
      <c r="D11" s="954"/>
      <c r="E11" s="954"/>
      <c r="F11" s="954"/>
      <c r="G11" s="954"/>
      <c r="H11" s="954"/>
      <c r="I11" s="954"/>
      <c r="J11" s="954"/>
      <c r="K11" s="954"/>
      <c r="L11" s="954"/>
      <c r="M11" s="954"/>
      <c r="N11" s="954"/>
      <c r="O11" s="954"/>
      <c r="P11" s="954"/>
      <c r="Q11" s="954"/>
      <c r="R11" s="954"/>
      <c r="S11" s="954"/>
      <c r="T11" s="954"/>
      <c r="U11" s="954"/>
      <c r="V11" s="954"/>
      <c r="W11" s="954"/>
      <c r="X11" s="954"/>
      <c r="Y11" s="954"/>
      <c r="Z11" s="607"/>
      <c r="AA11" s="607"/>
      <c r="AB11" s="607"/>
      <c r="AC11" s="607"/>
      <c r="AD11" s="955"/>
      <c r="AE11" s="955"/>
      <c r="AF11" s="955"/>
      <c r="AG11" s="955"/>
      <c r="AH11" s="955"/>
      <c r="AI11" s="955"/>
      <c r="AJ11" s="955"/>
      <c r="AK11" s="955"/>
      <c r="AL11" s="955"/>
      <c r="AM11" s="955"/>
      <c r="AN11" s="955"/>
      <c r="AO11" s="955"/>
      <c r="AP11" s="955"/>
      <c r="AQ11" s="955"/>
      <c r="AR11" s="955"/>
      <c r="AS11" s="955"/>
      <c r="AT11" s="955"/>
      <c r="AU11" s="955"/>
      <c r="AV11" s="955"/>
      <c r="AW11" s="955"/>
      <c r="AX11" s="955"/>
      <c r="AY11" s="955"/>
      <c r="AZ11" s="955"/>
      <c r="BA11" s="955"/>
      <c r="BB11" s="955"/>
    </row>
    <row r="12" spans="1:54" ht="6" customHeight="1" x14ac:dyDescent="0.15">
      <c r="A12" s="956" t="s">
        <v>505</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607"/>
      <c r="AA12" s="607"/>
      <c r="AB12" s="607"/>
      <c r="AC12" s="607"/>
      <c r="AD12" s="954" t="s">
        <v>506</v>
      </c>
      <c r="AE12" s="954"/>
      <c r="AF12" s="954"/>
      <c r="AG12" s="954"/>
      <c r="AH12" s="954"/>
      <c r="AI12" s="954"/>
      <c r="AJ12" s="954"/>
      <c r="AK12" s="954"/>
      <c r="AL12" s="954"/>
      <c r="AM12" s="954"/>
      <c r="AN12" s="954"/>
      <c r="AO12" s="954"/>
      <c r="AP12" s="954"/>
      <c r="AQ12" s="954"/>
      <c r="AR12" s="954"/>
      <c r="AS12" s="954"/>
      <c r="AT12" s="954"/>
      <c r="AU12" s="954"/>
      <c r="AV12" s="954"/>
      <c r="AW12" s="954"/>
      <c r="AX12" s="954"/>
      <c r="AY12" s="954"/>
      <c r="AZ12" s="954"/>
      <c r="BA12" s="954"/>
      <c r="BB12" s="954"/>
    </row>
    <row r="13" spans="1:54" ht="6" customHeight="1" x14ac:dyDescent="0.15">
      <c r="A13" s="957"/>
      <c r="B13" s="957"/>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607"/>
      <c r="AA13" s="607"/>
      <c r="AB13" s="607"/>
      <c r="AC13" s="607"/>
      <c r="AD13" s="954"/>
      <c r="AE13" s="954"/>
      <c r="AF13" s="954"/>
      <c r="AG13" s="954"/>
      <c r="AH13" s="954"/>
      <c r="AI13" s="954"/>
      <c r="AJ13" s="954"/>
      <c r="AK13" s="954"/>
      <c r="AL13" s="954"/>
      <c r="AM13" s="954"/>
      <c r="AN13" s="954"/>
      <c r="AO13" s="954"/>
      <c r="AP13" s="954"/>
      <c r="AQ13" s="954"/>
      <c r="AR13" s="954"/>
      <c r="AS13" s="954"/>
      <c r="AT13" s="954"/>
      <c r="AU13" s="954"/>
      <c r="AV13" s="954"/>
      <c r="AW13" s="954"/>
      <c r="AX13" s="954"/>
      <c r="AY13" s="954"/>
      <c r="AZ13" s="954"/>
      <c r="BA13" s="954"/>
      <c r="BB13" s="954"/>
    </row>
    <row r="14" spans="1:54" ht="6" customHeight="1" x14ac:dyDescent="0.15">
      <c r="A14" s="957"/>
      <c r="B14" s="957"/>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607"/>
      <c r="AA14" s="607"/>
      <c r="AB14" s="607"/>
      <c r="AC14" s="607"/>
      <c r="AD14" s="954"/>
      <c r="AE14" s="954"/>
      <c r="AF14" s="954"/>
      <c r="AG14" s="954"/>
      <c r="AH14" s="954"/>
      <c r="AI14" s="954"/>
      <c r="AJ14" s="954"/>
      <c r="AK14" s="954"/>
      <c r="AL14" s="954"/>
      <c r="AM14" s="954"/>
      <c r="AN14" s="954"/>
      <c r="AO14" s="954"/>
      <c r="AP14" s="954"/>
      <c r="AQ14" s="954"/>
      <c r="AR14" s="954"/>
      <c r="AS14" s="954"/>
      <c r="AT14" s="954"/>
      <c r="AU14" s="954"/>
      <c r="AV14" s="954"/>
      <c r="AW14" s="954"/>
      <c r="AX14" s="954"/>
      <c r="AY14" s="954"/>
      <c r="AZ14" s="954"/>
      <c r="BA14" s="954"/>
      <c r="BB14" s="954"/>
    </row>
    <row r="15" spans="1:54" ht="6" customHeight="1" x14ac:dyDescent="0.15">
      <c r="A15" s="752" t="s">
        <v>50</v>
      </c>
      <c r="B15" s="958"/>
      <c r="C15" s="959" t="str">
        <f>'01.入会申込書'!AP25</f>
        <v/>
      </c>
      <c r="D15" s="959"/>
      <c r="E15" s="956" t="s">
        <v>507</v>
      </c>
      <c r="F15" s="960" t="str">
        <f>'01.入会申込書'!AT25</f>
        <v/>
      </c>
      <c r="G15" s="961"/>
      <c r="H15" s="956" t="s">
        <v>508</v>
      </c>
      <c r="I15" s="960" t="str">
        <f>'01.入会申込書'!AX25</f>
        <v/>
      </c>
      <c r="J15" s="961"/>
      <c r="K15" s="956" t="s">
        <v>509</v>
      </c>
      <c r="L15" s="15"/>
      <c r="M15" s="15"/>
      <c r="N15" s="15"/>
      <c r="O15" s="15"/>
      <c r="P15" s="15"/>
      <c r="Q15" s="15"/>
      <c r="R15" s="15"/>
      <c r="S15" s="15"/>
      <c r="T15" s="15"/>
      <c r="U15" s="15"/>
      <c r="V15" s="15"/>
      <c r="W15" s="15"/>
      <c r="X15" s="15"/>
      <c r="Y15" s="15"/>
      <c r="Z15" s="607"/>
      <c r="AA15" s="607"/>
      <c r="AB15" s="607"/>
      <c r="AC15" s="607"/>
      <c r="AD15" s="954" t="s">
        <v>510</v>
      </c>
      <c r="AE15" s="954"/>
      <c r="AF15" s="954"/>
      <c r="AG15" s="954"/>
      <c r="AH15" s="954"/>
      <c r="AI15" s="954"/>
      <c r="AJ15" s="954"/>
      <c r="AK15" s="954"/>
      <c r="AL15" s="954"/>
      <c r="AM15" s="954"/>
      <c r="AN15" s="954"/>
      <c r="AO15" s="954"/>
      <c r="AP15" s="954"/>
      <c r="AQ15" s="954"/>
      <c r="AR15" s="954"/>
      <c r="AS15" s="954"/>
      <c r="AT15" s="954"/>
      <c r="AU15" s="954"/>
      <c r="AV15" s="954"/>
      <c r="AW15" s="954"/>
      <c r="AX15" s="954"/>
      <c r="AY15" s="954"/>
      <c r="AZ15" s="954"/>
      <c r="BA15" s="954"/>
      <c r="BB15" s="954"/>
    </row>
    <row r="16" spans="1:54" ht="6" customHeight="1" x14ac:dyDescent="0.15">
      <c r="A16" s="958"/>
      <c r="B16" s="958"/>
      <c r="C16" s="959"/>
      <c r="D16" s="959"/>
      <c r="E16" s="959"/>
      <c r="F16" s="961"/>
      <c r="G16" s="961"/>
      <c r="H16" s="959"/>
      <c r="I16" s="961"/>
      <c r="J16" s="961"/>
      <c r="K16" s="959"/>
      <c r="L16" s="16"/>
      <c r="M16" s="16"/>
      <c r="N16" s="16"/>
      <c r="O16" s="16"/>
      <c r="P16" s="16"/>
      <c r="Q16" s="16"/>
      <c r="R16" s="16"/>
      <c r="S16" s="16"/>
      <c r="T16" s="16"/>
      <c r="U16" s="16"/>
      <c r="V16" s="16"/>
      <c r="W16" s="16"/>
      <c r="X16" s="16"/>
      <c r="Y16" s="16"/>
      <c r="Z16" s="607"/>
      <c r="AA16" s="607"/>
      <c r="AB16" s="607"/>
      <c r="AC16" s="607"/>
      <c r="AD16" s="954"/>
      <c r="AE16" s="954"/>
      <c r="AF16" s="954"/>
      <c r="AG16" s="954"/>
      <c r="AH16" s="954"/>
      <c r="AI16" s="954"/>
      <c r="AJ16" s="954"/>
      <c r="AK16" s="954"/>
      <c r="AL16" s="954"/>
      <c r="AM16" s="954"/>
      <c r="AN16" s="954"/>
      <c r="AO16" s="954"/>
      <c r="AP16" s="954"/>
      <c r="AQ16" s="954"/>
      <c r="AR16" s="954"/>
      <c r="AS16" s="954"/>
      <c r="AT16" s="954"/>
      <c r="AU16" s="954"/>
      <c r="AV16" s="954"/>
      <c r="AW16" s="954"/>
      <c r="AX16" s="954"/>
      <c r="AY16" s="954"/>
      <c r="AZ16" s="954"/>
      <c r="BA16" s="954"/>
      <c r="BB16" s="954"/>
    </row>
    <row r="17" spans="1:54" ht="6"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607"/>
      <c r="AA17" s="607"/>
      <c r="AB17" s="607"/>
      <c r="AC17" s="607"/>
      <c r="AD17" s="954"/>
      <c r="AE17" s="954"/>
      <c r="AF17" s="954"/>
      <c r="AG17" s="954"/>
      <c r="AH17" s="954"/>
      <c r="AI17" s="954"/>
      <c r="AJ17" s="954"/>
      <c r="AK17" s="954"/>
      <c r="AL17" s="954"/>
      <c r="AM17" s="954"/>
      <c r="AN17" s="954"/>
      <c r="AO17" s="954"/>
      <c r="AP17" s="954"/>
      <c r="AQ17" s="954"/>
      <c r="AR17" s="954"/>
      <c r="AS17" s="954"/>
      <c r="AT17" s="954"/>
      <c r="AU17" s="954"/>
      <c r="AV17" s="954"/>
      <c r="AW17" s="954"/>
      <c r="AX17" s="954"/>
      <c r="AY17" s="954"/>
      <c r="AZ17" s="954"/>
      <c r="BA17" s="954"/>
      <c r="BB17" s="954"/>
    </row>
    <row r="18" spans="1:54" ht="6" customHeight="1" x14ac:dyDescent="0.15">
      <c r="A18" s="662" t="s">
        <v>511</v>
      </c>
      <c r="B18" s="662"/>
      <c r="C18" s="662"/>
      <c r="D18" s="662"/>
      <c r="E18" s="662"/>
      <c r="F18" s="17"/>
      <c r="G18" s="962" t="str">
        <f>'01.入会申込書'!M27</f>
        <v>▼選択</v>
      </c>
      <c r="H18" s="962"/>
      <c r="I18" s="962"/>
      <c r="J18" s="962"/>
      <c r="K18" s="962"/>
      <c r="L18" s="962"/>
      <c r="M18" s="752" t="s">
        <v>512</v>
      </c>
      <c r="N18" s="963" t="str">
        <f>'01.入会申込書'!AI27</f>
        <v/>
      </c>
      <c r="O18" s="962"/>
      <c r="P18" s="752" t="s">
        <v>513</v>
      </c>
      <c r="Q18" s="963" t="str">
        <f>'01.入会申込書'!AP27</f>
        <v/>
      </c>
      <c r="R18" s="962"/>
      <c r="S18" s="962"/>
      <c r="T18" s="962"/>
      <c r="U18" s="962"/>
      <c r="V18" s="962"/>
      <c r="W18" s="962"/>
      <c r="X18" s="752" t="s">
        <v>514</v>
      </c>
      <c r="Y18" s="752"/>
      <c r="Z18" s="607"/>
      <c r="AA18" s="607"/>
      <c r="AB18" s="607"/>
      <c r="AC18" s="607"/>
      <c r="AD18" s="954" t="s">
        <v>515</v>
      </c>
      <c r="AE18" s="954"/>
      <c r="AF18" s="954"/>
      <c r="AG18" s="954"/>
      <c r="AH18" s="954"/>
      <c r="AI18" s="954"/>
      <c r="AJ18" s="954"/>
      <c r="AK18" s="954"/>
      <c r="AL18" s="954"/>
      <c r="AM18" s="954"/>
      <c r="AN18" s="954"/>
      <c r="AO18" s="954"/>
      <c r="AP18" s="954"/>
      <c r="AQ18" s="954"/>
      <c r="AR18" s="954"/>
      <c r="AS18" s="954"/>
      <c r="AT18" s="954"/>
      <c r="AU18" s="954"/>
      <c r="AV18" s="954"/>
      <c r="AW18" s="954"/>
      <c r="AX18" s="954"/>
      <c r="AY18" s="954"/>
      <c r="AZ18" s="954"/>
      <c r="BA18" s="954"/>
      <c r="BB18" s="954"/>
    </row>
    <row r="19" spans="1:54" ht="6" customHeight="1" x14ac:dyDescent="0.15">
      <c r="A19" s="662"/>
      <c r="B19" s="662"/>
      <c r="C19" s="662"/>
      <c r="D19" s="662"/>
      <c r="E19" s="662"/>
      <c r="F19" s="17"/>
      <c r="G19" s="962"/>
      <c r="H19" s="962"/>
      <c r="I19" s="962"/>
      <c r="J19" s="962"/>
      <c r="K19" s="962"/>
      <c r="L19" s="962"/>
      <c r="M19" s="752"/>
      <c r="N19" s="962"/>
      <c r="O19" s="962"/>
      <c r="P19" s="752"/>
      <c r="Q19" s="962"/>
      <c r="R19" s="962"/>
      <c r="S19" s="962"/>
      <c r="T19" s="962"/>
      <c r="U19" s="962"/>
      <c r="V19" s="962"/>
      <c r="W19" s="962"/>
      <c r="X19" s="752"/>
      <c r="Y19" s="752"/>
      <c r="Z19" s="607"/>
      <c r="AA19" s="607"/>
      <c r="AB19" s="607"/>
      <c r="AC19" s="607"/>
      <c r="AD19" s="954"/>
      <c r="AE19" s="954"/>
      <c r="AF19" s="954"/>
      <c r="AG19" s="954"/>
      <c r="AH19" s="954"/>
      <c r="AI19" s="954"/>
      <c r="AJ19" s="954"/>
      <c r="AK19" s="954"/>
      <c r="AL19" s="954"/>
      <c r="AM19" s="954"/>
      <c r="AN19" s="954"/>
      <c r="AO19" s="954"/>
      <c r="AP19" s="954"/>
      <c r="AQ19" s="954"/>
      <c r="AR19" s="954"/>
      <c r="AS19" s="954"/>
      <c r="AT19" s="954"/>
      <c r="AU19" s="954"/>
      <c r="AV19" s="954"/>
      <c r="AW19" s="954"/>
      <c r="AX19" s="954"/>
      <c r="AY19" s="954"/>
      <c r="AZ19" s="954"/>
      <c r="BA19" s="954"/>
      <c r="BB19" s="954"/>
    </row>
    <row r="20" spans="1:54" ht="6" customHeight="1" x14ac:dyDescent="0.15">
      <c r="A20" s="662"/>
      <c r="B20" s="662"/>
      <c r="C20" s="662"/>
      <c r="D20" s="662"/>
      <c r="E20" s="662"/>
      <c r="F20" s="17"/>
      <c r="G20" s="962"/>
      <c r="H20" s="962"/>
      <c r="I20" s="962"/>
      <c r="J20" s="962"/>
      <c r="K20" s="962"/>
      <c r="L20" s="962"/>
      <c r="M20" s="752"/>
      <c r="N20" s="962"/>
      <c r="O20" s="962"/>
      <c r="P20" s="752"/>
      <c r="Q20" s="962"/>
      <c r="R20" s="962"/>
      <c r="S20" s="962"/>
      <c r="T20" s="962"/>
      <c r="U20" s="962"/>
      <c r="V20" s="962"/>
      <c r="W20" s="962"/>
      <c r="X20" s="752"/>
      <c r="Y20" s="752"/>
      <c r="Z20" s="607"/>
      <c r="AA20" s="607"/>
      <c r="AB20" s="607"/>
      <c r="AC20" s="607"/>
      <c r="AD20" s="954"/>
      <c r="AE20" s="954"/>
      <c r="AF20" s="954"/>
      <c r="AG20" s="954"/>
      <c r="AH20" s="954"/>
      <c r="AI20" s="954"/>
      <c r="AJ20" s="954"/>
      <c r="AK20" s="954"/>
      <c r="AL20" s="954"/>
      <c r="AM20" s="954"/>
      <c r="AN20" s="954"/>
      <c r="AO20" s="954"/>
      <c r="AP20" s="954"/>
      <c r="AQ20" s="954"/>
      <c r="AR20" s="954"/>
      <c r="AS20" s="954"/>
      <c r="AT20" s="954"/>
      <c r="AU20" s="954"/>
      <c r="AV20" s="954"/>
      <c r="AW20" s="954"/>
      <c r="AX20" s="954"/>
      <c r="AY20" s="954"/>
      <c r="AZ20" s="954"/>
      <c r="BA20" s="954"/>
      <c r="BB20" s="954"/>
    </row>
    <row r="21" spans="1:54" ht="6" customHeight="1" x14ac:dyDescent="0.15">
      <c r="A21" s="752"/>
      <c r="B21" s="752"/>
      <c r="C21" s="752"/>
      <c r="D21" s="752"/>
      <c r="E21" s="752"/>
      <c r="F21" s="17"/>
      <c r="G21" s="752"/>
      <c r="H21" s="752"/>
      <c r="I21" s="752"/>
      <c r="J21" s="752"/>
      <c r="K21" s="752"/>
      <c r="L21" s="752"/>
      <c r="M21" s="752"/>
      <c r="N21" s="752"/>
      <c r="O21" s="752"/>
      <c r="P21" s="752"/>
      <c r="Q21" s="752"/>
      <c r="R21" s="752"/>
      <c r="S21" s="752"/>
      <c r="T21" s="752"/>
      <c r="U21" s="752"/>
      <c r="V21" s="752"/>
      <c r="W21" s="752"/>
      <c r="X21" s="752"/>
      <c r="Y21" s="752"/>
      <c r="Z21" s="607"/>
      <c r="AA21" s="607"/>
      <c r="AB21" s="607"/>
      <c r="AC21" s="607"/>
      <c r="AD21" s="607"/>
      <c r="AE21" s="607"/>
      <c r="AF21" s="607"/>
      <c r="AG21" s="607"/>
      <c r="AH21" s="607"/>
      <c r="AI21" s="607"/>
      <c r="AJ21" s="607"/>
      <c r="AK21" s="607"/>
      <c r="AL21" s="607"/>
      <c r="AM21" s="607"/>
      <c r="AN21" s="607"/>
      <c r="AO21" s="607"/>
      <c r="AP21" s="607"/>
      <c r="AQ21" s="607"/>
      <c r="AR21" s="607"/>
      <c r="AS21" s="607"/>
      <c r="AT21" s="607"/>
      <c r="AU21" s="607"/>
      <c r="AV21" s="607"/>
      <c r="AW21" s="607"/>
      <c r="AX21" s="607"/>
      <c r="AY21" s="607"/>
      <c r="AZ21" s="607"/>
      <c r="BA21" s="607"/>
      <c r="BB21" s="607"/>
    </row>
    <row r="22" spans="1:54" ht="6" customHeight="1" x14ac:dyDescent="0.15">
      <c r="A22" s="752"/>
      <c r="B22" s="752"/>
      <c r="C22" s="752"/>
      <c r="D22" s="752"/>
      <c r="E22" s="752"/>
      <c r="F22" s="17"/>
      <c r="G22" s="752"/>
      <c r="H22" s="752"/>
      <c r="I22" s="752"/>
      <c r="J22" s="752"/>
      <c r="K22" s="752"/>
      <c r="L22" s="752"/>
      <c r="M22" s="752"/>
      <c r="N22" s="752"/>
      <c r="O22" s="752"/>
      <c r="P22" s="752"/>
      <c r="Q22" s="752"/>
      <c r="R22" s="752"/>
      <c r="S22" s="752"/>
      <c r="T22" s="752"/>
      <c r="U22" s="752"/>
      <c r="V22" s="752"/>
      <c r="W22" s="752"/>
      <c r="X22" s="752"/>
      <c r="Y22" s="752"/>
      <c r="Z22" s="607"/>
      <c r="AA22" s="607"/>
      <c r="AB22" s="607"/>
      <c r="AC22" s="607"/>
      <c r="AD22" s="607"/>
      <c r="AE22" s="607"/>
      <c r="AF22" s="607"/>
      <c r="AG22" s="607"/>
      <c r="AH22" s="607"/>
      <c r="AI22" s="607"/>
      <c r="AJ22" s="607"/>
      <c r="AK22" s="607"/>
      <c r="AL22" s="607"/>
      <c r="AM22" s="607"/>
      <c r="AN22" s="607"/>
      <c r="AO22" s="607"/>
      <c r="AP22" s="607"/>
      <c r="AQ22" s="607"/>
      <c r="AR22" s="607"/>
      <c r="AS22" s="607"/>
      <c r="AT22" s="607"/>
      <c r="AU22" s="607"/>
      <c r="AV22" s="607"/>
      <c r="AW22" s="607"/>
      <c r="AX22" s="607"/>
      <c r="AY22" s="607"/>
      <c r="AZ22" s="607"/>
      <c r="BA22" s="607"/>
      <c r="BB22" s="607"/>
    </row>
    <row r="23" spans="1:54" ht="6" customHeight="1" x14ac:dyDescent="0.15">
      <c r="A23" s="752"/>
      <c r="B23" s="752"/>
      <c r="C23" s="752"/>
      <c r="D23" s="752"/>
      <c r="E23" s="752"/>
      <c r="F23" s="17"/>
      <c r="G23" s="752"/>
      <c r="H23" s="752"/>
      <c r="I23" s="752"/>
      <c r="J23" s="752"/>
      <c r="K23" s="752"/>
      <c r="L23" s="752"/>
      <c r="M23" s="752"/>
      <c r="N23" s="752"/>
      <c r="O23" s="752"/>
      <c r="P23" s="752"/>
      <c r="Q23" s="752"/>
      <c r="R23" s="752"/>
      <c r="S23" s="752"/>
      <c r="T23" s="752"/>
      <c r="U23" s="752"/>
      <c r="V23" s="752"/>
      <c r="W23" s="752"/>
      <c r="X23" s="752"/>
      <c r="Y23" s="752"/>
      <c r="Z23" s="607"/>
      <c r="AA23" s="607"/>
      <c r="AB23" s="607"/>
      <c r="AC23" s="607"/>
      <c r="AD23" s="607"/>
      <c r="AE23" s="607"/>
      <c r="AF23" s="607"/>
      <c r="AG23" s="607"/>
      <c r="AH23" s="607"/>
      <c r="AI23" s="607"/>
      <c r="AJ23" s="607"/>
      <c r="AK23" s="607"/>
      <c r="AL23" s="607"/>
      <c r="AM23" s="607"/>
      <c r="AN23" s="607"/>
      <c r="AO23" s="607"/>
      <c r="AP23" s="607"/>
      <c r="AQ23" s="607"/>
      <c r="AR23" s="607"/>
      <c r="AS23" s="607"/>
      <c r="AT23" s="607"/>
      <c r="AU23" s="607"/>
      <c r="AV23" s="607"/>
      <c r="AW23" s="607"/>
      <c r="AX23" s="607"/>
      <c r="AY23" s="607"/>
      <c r="AZ23" s="607"/>
      <c r="BA23" s="607"/>
      <c r="BB23" s="607"/>
    </row>
    <row r="24" spans="1:54" ht="6" customHeight="1" x14ac:dyDescent="0.15">
      <c r="A24" s="658" t="s">
        <v>516</v>
      </c>
      <c r="B24" s="658"/>
      <c r="C24" s="658"/>
      <c r="D24" s="658"/>
      <c r="E24" s="658"/>
      <c r="G24" s="964"/>
      <c r="H24" s="965"/>
      <c r="I24" s="965"/>
      <c r="J24" s="964"/>
      <c r="K24" s="965"/>
      <c r="L24" s="965"/>
      <c r="M24" s="965"/>
      <c r="N24" s="108"/>
      <c r="P24" s="106"/>
      <c r="Q24" s="106"/>
      <c r="R24" s="106"/>
      <c r="S24" s="106"/>
      <c r="T24" s="106"/>
      <c r="U24" s="106"/>
      <c r="V24" s="106"/>
      <c r="W24" s="106"/>
      <c r="X24" s="106"/>
      <c r="Y24" s="106"/>
      <c r="Z24" s="607"/>
      <c r="AA24" s="607"/>
      <c r="AB24" s="607"/>
      <c r="AC24" s="607"/>
      <c r="AD24" s="652"/>
      <c r="AE24" s="652"/>
      <c r="AF24" s="652"/>
      <c r="AG24" s="652"/>
      <c r="AH24" s="652"/>
      <c r="AI24" s="652"/>
      <c r="AJ24" s="652"/>
      <c r="AK24" s="652"/>
      <c r="AL24" s="652"/>
      <c r="AM24" s="652"/>
      <c r="AN24" s="652"/>
      <c r="AO24" s="652"/>
      <c r="AP24" s="652"/>
      <c r="AQ24" s="652"/>
      <c r="AR24" s="652"/>
      <c r="AS24" s="652"/>
      <c r="AT24" s="652"/>
      <c r="AU24" s="652"/>
      <c r="AV24" s="652"/>
      <c r="AW24" s="652"/>
      <c r="AX24" s="652"/>
      <c r="AY24" s="652"/>
      <c r="AZ24" s="652"/>
      <c r="BA24" s="652"/>
      <c r="BB24" s="652"/>
    </row>
    <row r="25" spans="1:54" ht="6" customHeight="1" x14ac:dyDescent="0.15">
      <c r="A25" s="658"/>
      <c r="B25" s="658"/>
      <c r="C25" s="658"/>
      <c r="D25" s="658"/>
      <c r="E25" s="658"/>
      <c r="G25" s="964"/>
      <c r="H25" s="965"/>
      <c r="I25" s="965"/>
      <c r="J25" s="964"/>
      <c r="K25" s="965"/>
      <c r="L25" s="965"/>
      <c r="M25" s="965"/>
      <c r="N25" s="108"/>
      <c r="P25" s="107"/>
      <c r="Q25" s="107"/>
      <c r="R25" s="107"/>
      <c r="S25" s="107"/>
      <c r="T25" s="107"/>
      <c r="U25" s="107"/>
      <c r="V25" s="107"/>
      <c r="W25" s="107"/>
      <c r="X25" s="107"/>
      <c r="Y25" s="107"/>
      <c r="Z25" s="607"/>
      <c r="AA25" s="607"/>
      <c r="AB25" s="607"/>
      <c r="AC25" s="607"/>
      <c r="AD25" s="652"/>
      <c r="AE25" s="652"/>
      <c r="AF25" s="652"/>
      <c r="AG25" s="652"/>
      <c r="AH25" s="652"/>
      <c r="AI25" s="652"/>
      <c r="AJ25" s="652"/>
      <c r="AK25" s="652"/>
      <c r="AL25" s="652"/>
      <c r="AM25" s="652"/>
      <c r="AN25" s="652"/>
      <c r="AO25" s="652"/>
      <c r="AP25" s="652"/>
      <c r="AQ25" s="652"/>
      <c r="AR25" s="652"/>
      <c r="AS25" s="652"/>
      <c r="AT25" s="652"/>
      <c r="AU25" s="652"/>
      <c r="AV25" s="652"/>
      <c r="AW25" s="652"/>
      <c r="AX25" s="652"/>
      <c r="AY25" s="652"/>
      <c r="AZ25" s="652"/>
      <c r="BA25" s="652"/>
      <c r="BB25" s="652"/>
    </row>
    <row r="26" spans="1:54" ht="6" customHeight="1" x14ac:dyDescent="0.15">
      <c r="A26" s="658"/>
      <c r="B26" s="658"/>
      <c r="C26" s="658"/>
      <c r="D26" s="658"/>
      <c r="E26" s="658"/>
      <c r="G26" s="966" t="str">
        <f>'01.入会申込書'!M39</f>
        <v>　</v>
      </c>
      <c r="H26" s="966"/>
      <c r="I26" s="966"/>
      <c r="J26" s="966"/>
      <c r="K26" s="966"/>
      <c r="L26" s="966"/>
      <c r="M26" s="966"/>
      <c r="N26" s="966"/>
      <c r="O26" s="966"/>
      <c r="P26" s="966"/>
      <c r="Q26" s="966"/>
      <c r="R26" s="966"/>
      <c r="S26" s="966"/>
      <c r="T26" s="966"/>
      <c r="U26" s="966"/>
      <c r="V26" s="966"/>
      <c r="W26" s="966"/>
      <c r="X26" s="966"/>
      <c r="Y26" s="966"/>
      <c r="Z26" s="607"/>
      <c r="AA26" s="607"/>
      <c r="AB26" s="607"/>
      <c r="AC26" s="607"/>
      <c r="AD26" s="652"/>
      <c r="AE26" s="652"/>
      <c r="AF26" s="652"/>
      <c r="AG26" s="652"/>
      <c r="AH26" s="652"/>
      <c r="AI26" s="652"/>
      <c r="AJ26" s="652"/>
      <c r="AK26" s="652"/>
      <c r="AL26" s="652"/>
      <c r="AM26" s="652"/>
      <c r="AN26" s="652"/>
      <c r="AO26" s="652"/>
      <c r="AP26" s="652"/>
      <c r="AQ26" s="652"/>
      <c r="AR26" s="652"/>
      <c r="AS26" s="652"/>
      <c r="AT26" s="652"/>
      <c r="AU26" s="652"/>
      <c r="AV26" s="652"/>
      <c r="AW26" s="652"/>
      <c r="AX26" s="652"/>
      <c r="AY26" s="652"/>
      <c r="AZ26" s="652"/>
      <c r="BA26" s="652"/>
      <c r="BB26" s="652"/>
    </row>
    <row r="27" spans="1:54" ht="6" customHeight="1" x14ac:dyDescent="0.15">
      <c r="A27" s="658"/>
      <c r="B27" s="658"/>
      <c r="C27" s="658"/>
      <c r="D27" s="658"/>
      <c r="E27" s="658"/>
      <c r="F27" s="109"/>
      <c r="G27" s="966"/>
      <c r="H27" s="966"/>
      <c r="I27" s="966"/>
      <c r="J27" s="966"/>
      <c r="K27" s="966"/>
      <c r="L27" s="966"/>
      <c r="M27" s="966"/>
      <c r="N27" s="966"/>
      <c r="O27" s="966"/>
      <c r="P27" s="966"/>
      <c r="Q27" s="966"/>
      <c r="R27" s="966"/>
      <c r="S27" s="966"/>
      <c r="T27" s="966"/>
      <c r="U27" s="966"/>
      <c r="V27" s="966"/>
      <c r="W27" s="966"/>
      <c r="X27" s="966"/>
      <c r="Y27" s="966"/>
      <c r="Z27" s="607"/>
      <c r="AA27" s="607"/>
      <c r="AB27" s="607"/>
      <c r="AC27" s="607"/>
      <c r="AD27" s="967" t="s">
        <v>517</v>
      </c>
      <c r="AE27" s="967"/>
      <c r="AF27" s="967"/>
      <c r="AG27" s="967"/>
      <c r="AH27" s="967"/>
      <c r="AI27" s="967"/>
      <c r="AJ27" s="967"/>
      <c r="AK27" s="967"/>
      <c r="AL27" s="967"/>
      <c r="AM27" s="967"/>
      <c r="AN27" s="967"/>
      <c r="AO27" s="967"/>
      <c r="AP27" s="967"/>
      <c r="AQ27" s="967"/>
      <c r="AR27" s="967"/>
      <c r="AS27" s="967"/>
      <c r="AT27" s="967"/>
      <c r="AU27" s="967"/>
      <c r="AV27" s="967"/>
      <c r="AW27" s="967"/>
      <c r="AX27" s="967"/>
      <c r="AY27" s="967"/>
      <c r="AZ27" s="967"/>
      <c r="BA27" s="967"/>
      <c r="BB27" s="967"/>
    </row>
    <row r="28" spans="1:54" ht="6" customHeight="1" x14ac:dyDescent="0.15">
      <c r="A28" s="658"/>
      <c r="B28" s="658"/>
      <c r="C28" s="658"/>
      <c r="D28" s="658"/>
      <c r="E28" s="658"/>
      <c r="F28" s="109"/>
      <c r="G28" s="966"/>
      <c r="H28" s="966"/>
      <c r="I28" s="966"/>
      <c r="J28" s="966"/>
      <c r="K28" s="966"/>
      <c r="L28" s="966"/>
      <c r="M28" s="966"/>
      <c r="N28" s="966"/>
      <c r="O28" s="966"/>
      <c r="P28" s="966"/>
      <c r="Q28" s="966"/>
      <c r="R28" s="966"/>
      <c r="S28" s="966"/>
      <c r="T28" s="966"/>
      <c r="U28" s="966"/>
      <c r="V28" s="966"/>
      <c r="W28" s="966"/>
      <c r="X28" s="966"/>
      <c r="Y28" s="966"/>
      <c r="Z28" s="607"/>
      <c r="AA28" s="607"/>
      <c r="AB28" s="607"/>
      <c r="AC28" s="607"/>
      <c r="AD28" s="967"/>
      <c r="AE28" s="967"/>
      <c r="AF28" s="967"/>
      <c r="AG28" s="967"/>
      <c r="AH28" s="967"/>
      <c r="AI28" s="967"/>
      <c r="AJ28" s="967"/>
      <c r="AK28" s="967"/>
      <c r="AL28" s="967"/>
      <c r="AM28" s="967"/>
      <c r="AN28" s="967"/>
      <c r="AO28" s="967"/>
      <c r="AP28" s="967"/>
      <c r="AQ28" s="967"/>
      <c r="AR28" s="967"/>
      <c r="AS28" s="967"/>
      <c r="AT28" s="967"/>
      <c r="AU28" s="967"/>
      <c r="AV28" s="967"/>
      <c r="AW28" s="967"/>
      <c r="AX28" s="967"/>
      <c r="AY28" s="967"/>
      <c r="AZ28" s="967"/>
      <c r="BA28" s="967"/>
      <c r="BB28" s="967"/>
    </row>
    <row r="29" spans="1:54" ht="6" customHeight="1" x14ac:dyDescent="0.1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607"/>
      <c r="AA29" s="607"/>
      <c r="AB29" s="607"/>
      <c r="AC29" s="607"/>
      <c r="AD29" s="967"/>
      <c r="AE29" s="967"/>
      <c r="AF29" s="967"/>
      <c r="AG29" s="967"/>
      <c r="AH29" s="967"/>
      <c r="AI29" s="967"/>
      <c r="AJ29" s="967"/>
      <c r="AK29" s="967"/>
      <c r="AL29" s="967"/>
      <c r="AM29" s="967"/>
      <c r="AN29" s="967"/>
      <c r="AO29" s="967"/>
      <c r="AP29" s="967"/>
      <c r="AQ29" s="967"/>
      <c r="AR29" s="967"/>
      <c r="AS29" s="967"/>
      <c r="AT29" s="967"/>
      <c r="AU29" s="967"/>
      <c r="AV29" s="967"/>
      <c r="AW29" s="967"/>
      <c r="AX29" s="967"/>
      <c r="AY29" s="967"/>
      <c r="AZ29" s="967"/>
      <c r="BA29" s="967"/>
      <c r="BB29" s="967"/>
    </row>
    <row r="30" spans="1:54" ht="6" customHeight="1" x14ac:dyDescent="0.15">
      <c r="A30" s="662" t="s">
        <v>518</v>
      </c>
      <c r="B30" s="662"/>
      <c r="C30" s="662"/>
      <c r="D30" s="662"/>
      <c r="E30" s="662"/>
      <c r="G30" s="968" t="str">
        <f>'01.入会申込書'!M35</f>
        <v/>
      </c>
      <c r="H30" s="968"/>
      <c r="I30" s="968"/>
      <c r="J30" s="968"/>
      <c r="K30" s="968"/>
      <c r="L30" s="968"/>
      <c r="M30" s="968"/>
      <c r="N30" s="968"/>
      <c r="O30" s="968"/>
      <c r="P30" s="968"/>
      <c r="Q30" s="968"/>
      <c r="R30" s="968"/>
      <c r="S30" s="968"/>
      <c r="T30" s="968"/>
      <c r="U30" s="968"/>
      <c r="V30" s="968"/>
      <c r="W30" s="968"/>
      <c r="X30" s="968"/>
      <c r="Y30" s="968"/>
      <c r="Z30" s="607"/>
      <c r="AA30" s="607"/>
      <c r="AB30" s="607"/>
      <c r="AC30" s="607"/>
      <c r="AD30" s="752" t="str">
        <f>A15</f>
        <v>令和</v>
      </c>
      <c r="AE30" s="958"/>
      <c r="AF30" s="959" t="str">
        <f>'01.入会申込書'!AP25</f>
        <v/>
      </c>
      <c r="AG30" s="959"/>
      <c r="AH30" s="956" t="s">
        <v>519</v>
      </c>
      <c r="AI30" s="960" t="str">
        <f>'01.入会申込書'!AT25</f>
        <v/>
      </c>
      <c r="AJ30" s="961"/>
      <c r="AK30" s="956" t="s">
        <v>520</v>
      </c>
      <c r="AL30" s="960" t="str">
        <f>'01.入会申込書'!AX25</f>
        <v/>
      </c>
      <c r="AM30" s="961"/>
      <c r="AN30" s="956" t="s">
        <v>521</v>
      </c>
      <c r="AO30" s="17"/>
      <c r="AP30" s="17"/>
      <c r="AQ30" s="17"/>
      <c r="AR30" s="17"/>
      <c r="AS30" s="17"/>
      <c r="AT30" s="17"/>
      <c r="AU30" s="17"/>
      <c r="AV30" s="17"/>
      <c r="AW30" s="17"/>
      <c r="AX30" s="17"/>
      <c r="AY30" s="17"/>
      <c r="AZ30" s="17"/>
      <c r="BA30" s="17"/>
      <c r="BB30" s="17"/>
    </row>
    <row r="31" spans="1:54" ht="6" customHeight="1" x14ac:dyDescent="0.15">
      <c r="A31" s="662"/>
      <c r="B31" s="662"/>
      <c r="C31" s="662"/>
      <c r="D31" s="662"/>
      <c r="E31" s="662"/>
      <c r="F31" s="72"/>
      <c r="G31" s="968"/>
      <c r="H31" s="968"/>
      <c r="I31" s="968"/>
      <c r="J31" s="968"/>
      <c r="K31" s="968"/>
      <c r="L31" s="968"/>
      <c r="M31" s="968"/>
      <c r="N31" s="968"/>
      <c r="O31" s="968"/>
      <c r="P31" s="968"/>
      <c r="Q31" s="968"/>
      <c r="R31" s="968"/>
      <c r="S31" s="968"/>
      <c r="T31" s="968"/>
      <c r="U31" s="968"/>
      <c r="V31" s="968"/>
      <c r="W31" s="968"/>
      <c r="X31" s="968"/>
      <c r="Y31" s="968"/>
      <c r="Z31" s="607"/>
      <c r="AA31" s="607"/>
      <c r="AB31" s="607"/>
      <c r="AC31" s="607"/>
      <c r="AD31" s="958"/>
      <c r="AE31" s="958"/>
      <c r="AF31" s="959"/>
      <c r="AG31" s="959"/>
      <c r="AH31" s="959"/>
      <c r="AI31" s="961"/>
      <c r="AJ31" s="961"/>
      <c r="AK31" s="959"/>
      <c r="AL31" s="961"/>
      <c r="AM31" s="961"/>
      <c r="AN31" s="959"/>
      <c r="AO31" s="17"/>
      <c r="AP31" s="17"/>
      <c r="AQ31" s="17"/>
      <c r="AR31" s="17"/>
      <c r="AS31" s="17"/>
      <c r="AT31" s="17"/>
      <c r="AU31" s="17"/>
      <c r="AV31" s="17"/>
      <c r="AW31" s="17"/>
      <c r="AX31" s="17"/>
      <c r="AY31" s="17"/>
      <c r="AZ31" s="17"/>
      <c r="BA31" s="17"/>
      <c r="BB31" s="17"/>
    </row>
    <row r="32" spans="1:54" ht="6" customHeight="1" x14ac:dyDescent="0.15">
      <c r="A32" s="662"/>
      <c r="B32" s="662"/>
      <c r="C32" s="662"/>
      <c r="D32" s="662"/>
      <c r="E32" s="662"/>
      <c r="F32" s="72"/>
      <c r="G32" s="968"/>
      <c r="H32" s="968"/>
      <c r="I32" s="968"/>
      <c r="J32" s="968"/>
      <c r="K32" s="968"/>
      <c r="L32" s="968"/>
      <c r="M32" s="968"/>
      <c r="N32" s="968"/>
      <c r="O32" s="968"/>
      <c r="P32" s="968"/>
      <c r="Q32" s="968"/>
      <c r="R32" s="968"/>
      <c r="S32" s="968"/>
      <c r="T32" s="968"/>
      <c r="U32" s="968"/>
      <c r="V32" s="968"/>
      <c r="W32" s="968"/>
      <c r="X32" s="968"/>
      <c r="Y32" s="968"/>
      <c r="Z32" s="607"/>
      <c r="AA32" s="607"/>
      <c r="AB32" s="607"/>
      <c r="AC32" s="60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row>
    <row r="33" spans="1:54" ht="6" customHeight="1" x14ac:dyDescent="0.15">
      <c r="A33" s="662"/>
      <c r="B33" s="662"/>
      <c r="C33" s="662"/>
      <c r="D33" s="662"/>
      <c r="E33" s="662"/>
      <c r="F33"/>
      <c r="G33" s="968"/>
      <c r="H33" s="968"/>
      <c r="I33" s="968"/>
      <c r="J33" s="968"/>
      <c r="K33" s="968"/>
      <c r="L33" s="968"/>
      <c r="M33" s="968"/>
      <c r="N33" s="968"/>
      <c r="O33" s="968"/>
      <c r="P33" s="968"/>
      <c r="Q33" s="968"/>
      <c r="R33" s="968"/>
      <c r="S33" s="968"/>
      <c r="T33" s="968"/>
      <c r="U33" s="968"/>
      <c r="V33" s="968"/>
      <c r="W33" s="968"/>
      <c r="X33" s="968"/>
      <c r="Y33" s="968"/>
      <c r="Z33" s="607"/>
      <c r="AA33" s="607"/>
      <c r="AB33" s="607"/>
      <c r="AC33" s="607"/>
      <c r="AD33" s="954"/>
      <c r="AE33" s="954"/>
      <c r="AF33" s="954"/>
      <c r="AG33" s="954"/>
      <c r="AH33" s="954"/>
      <c r="AI33" s="954"/>
      <c r="AJ33" s="954"/>
      <c r="AK33" s="954"/>
      <c r="AL33" s="954"/>
      <c r="AM33" s="954"/>
      <c r="AN33" s="954"/>
      <c r="AO33" s="954"/>
      <c r="AP33" s="954"/>
      <c r="AQ33" s="954"/>
      <c r="AR33" s="954"/>
      <c r="AS33" s="954"/>
      <c r="AT33" s="954"/>
      <c r="AU33" s="954"/>
      <c r="AV33" s="954"/>
      <c r="AW33" s="954"/>
      <c r="AX33" s="954"/>
      <c r="AY33" s="954"/>
      <c r="AZ33" s="954"/>
      <c r="BA33" s="954"/>
      <c r="BB33" s="954"/>
    </row>
    <row r="34" spans="1:54" ht="6" customHeight="1" x14ac:dyDescent="0.15">
      <c r="A34" s="662"/>
      <c r="B34" s="662"/>
      <c r="C34" s="662"/>
      <c r="D34" s="662"/>
      <c r="E34" s="662"/>
      <c r="F34"/>
      <c r="G34" s="968"/>
      <c r="H34" s="968"/>
      <c r="I34" s="968"/>
      <c r="J34" s="968"/>
      <c r="K34" s="968"/>
      <c r="L34" s="968"/>
      <c r="M34" s="968"/>
      <c r="N34" s="968"/>
      <c r="O34" s="968"/>
      <c r="P34" s="968"/>
      <c r="Q34" s="968"/>
      <c r="R34" s="968"/>
      <c r="S34" s="968"/>
      <c r="T34" s="968"/>
      <c r="U34" s="968"/>
      <c r="V34" s="968"/>
      <c r="W34" s="968"/>
      <c r="X34" s="968"/>
      <c r="Y34" s="968"/>
      <c r="Z34" s="607"/>
      <c r="AA34" s="607"/>
      <c r="AB34" s="607"/>
      <c r="AC34" s="607"/>
      <c r="AD34" s="954"/>
      <c r="AE34" s="954"/>
      <c r="AF34" s="954"/>
      <c r="AG34" s="954"/>
      <c r="AH34" s="954"/>
      <c r="AI34" s="954"/>
      <c r="AJ34" s="954"/>
      <c r="AK34" s="954"/>
      <c r="AL34" s="954"/>
      <c r="AM34" s="954"/>
      <c r="AN34" s="954"/>
      <c r="AO34" s="954"/>
      <c r="AP34" s="954"/>
      <c r="AQ34" s="954"/>
      <c r="AR34" s="954"/>
      <c r="AS34" s="954"/>
      <c r="AT34" s="954"/>
      <c r="AU34" s="954"/>
      <c r="AV34" s="954"/>
      <c r="AW34" s="954"/>
      <c r="AX34" s="954"/>
      <c r="AY34" s="954"/>
      <c r="AZ34" s="954"/>
      <c r="BA34" s="954"/>
      <c r="BB34" s="954"/>
    </row>
    <row r="35" spans="1:54" ht="6" customHeight="1" x14ac:dyDescent="0.1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607"/>
      <c r="AA35" s="607"/>
      <c r="AB35" s="607"/>
      <c r="AC35" s="607"/>
      <c r="AD35" s="954"/>
      <c r="AE35" s="954"/>
      <c r="AF35" s="954"/>
      <c r="AG35" s="954"/>
      <c r="AH35" s="954"/>
      <c r="AI35" s="954"/>
      <c r="AJ35" s="954"/>
      <c r="AK35" s="954"/>
      <c r="AL35" s="954"/>
      <c r="AM35" s="954"/>
      <c r="AN35" s="954"/>
      <c r="AO35" s="954"/>
      <c r="AP35" s="954"/>
      <c r="AQ35" s="954"/>
      <c r="AR35" s="954"/>
      <c r="AS35" s="954"/>
      <c r="AT35" s="954"/>
      <c r="AU35" s="954"/>
      <c r="AV35" s="954"/>
      <c r="AW35" s="954"/>
      <c r="AX35" s="954"/>
      <c r="AY35" s="954"/>
      <c r="AZ35" s="954"/>
      <c r="BA35" s="954"/>
      <c r="BB35" s="954"/>
    </row>
    <row r="36" spans="1:54" ht="6" customHeight="1" x14ac:dyDescent="0.15">
      <c r="A36" s="662" t="s">
        <v>522</v>
      </c>
      <c r="B36" s="662"/>
      <c r="C36" s="662"/>
      <c r="D36" s="662"/>
      <c r="E36" s="662"/>
      <c r="G36" s="968">
        <f>'01.入会申込書'!M47</f>
        <v>0</v>
      </c>
      <c r="H36" s="968"/>
      <c r="I36" s="968"/>
      <c r="J36" s="968"/>
      <c r="K36" s="968"/>
      <c r="L36" s="968"/>
      <c r="M36" s="968"/>
      <c r="N36" s="968"/>
      <c r="O36" s="968"/>
      <c r="P36" s="968"/>
      <c r="Q36" s="968"/>
      <c r="R36" s="968"/>
      <c r="S36" s="968"/>
      <c r="T36" s="968"/>
      <c r="U36" s="968"/>
      <c r="V36" s="968"/>
      <c r="W36" s="968"/>
      <c r="X36" s="968"/>
      <c r="Y36" s="968"/>
      <c r="Z36" s="607"/>
      <c r="AA36" s="607"/>
      <c r="AB36" s="607"/>
      <c r="AC36" s="607"/>
      <c r="AD36" s="969" t="s">
        <v>523</v>
      </c>
      <c r="AE36" s="752"/>
      <c r="AF36" s="752"/>
      <c r="AG36" s="752"/>
      <c r="AH36" s="752"/>
      <c r="AI36" s="970" t="s">
        <v>524</v>
      </c>
      <c r="AJ36" s="955"/>
      <c r="AK36" s="955"/>
      <c r="AL36" s="955"/>
      <c r="AM36" s="971"/>
      <c r="AN36" s="971"/>
      <c r="AO36" s="971"/>
      <c r="AP36" s="971"/>
      <c r="AQ36" s="971"/>
      <c r="AR36" s="971"/>
      <c r="AS36" s="971"/>
      <c r="AT36" s="971"/>
      <c r="AU36" s="971"/>
      <c r="AV36" s="971"/>
      <c r="AW36" s="971"/>
      <c r="AX36" s="971"/>
      <c r="AY36" s="971"/>
      <c r="AZ36" s="971"/>
      <c r="BA36" s="971"/>
      <c r="BB36" s="971"/>
    </row>
    <row r="37" spans="1:54" ht="6" customHeight="1" x14ac:dyDescent="0.15">
      <c r="A37" s="662"/>
      <c r="B37" s="662"/>
      <c r="C37" s="662"/>
      <c r="D37" s="662"/>
      <c r="E37" s="662"/>
      <c r="F37"/>
      <c r="G37" s="968"/>
      <c r="H37" s="968"/>
      <c r="I37" s="968"/>
      <c r="J37" s="968"/>
      <c r="K37" s="968"/>
      <c r="L37" s="968"/>
      <c r="M37" s="968"/>
      <c r="N37" s="968"/>
      <c r="O37" s="968"/>
      <c r="P37" s="968"/>
      <c r="Q37" s="968"/>
      <c r="R37" s="968"/>
      <c r="S37" s="968"/>
      <c r="T37" s="968"/>
      <c r="U37" s="968"/>
      <c r="V37" s="968"/>
      <c r="W37" s="968"/>
      <c r="X37" s="968"/>
      <c r="Y37" s="968"/>
      <c r="Z37" s="607"/>
      <c r="AA37" s="607"/>
      <c r="AB37" s="607"/>
      <c r="AC37" s="607"/>
      <c r="AD37" s="752"/>
      <c r="AE37" s="752"/>
      <c r="AF37" s="752"/>
      <c r="AG37" s="752"/>
      <c r="AH37" s="752"/>
      <c r="AI37" s="955"/>
      <c r="AJ37" s="955"/>
      <c r="AK37" s="955"/>
      <c r="AL37" s="955"/>
      <c r="AM37" s="971"/>
      <c r="AN37" s="971"/>
      <c r="AO37" s="971"/>
      <c r="AP37" s="971"/>
      <c r="AQ37" s="971"/>
      <c r="AR37" s="971"/>
      <c r="AS37" s="971"/>
      <c r="AT37" s="971"/>
      <c r="AU37" s="971"/>
      <c r="AV37" s="971"/>
      <c r="AW37" s="971"/>
      <c r="AX37" s="971"/>
      <c r="AY37" s="971"/>
      <c r="AZ37" s="971"/>
      <c r="BA37" s="971"/>
      <c r="BB37" s="971"/>
    </row>
    <row r="38" spans="1:54" ht="6" customHeight="1" x14ac:dyDescent="0.15">
      <c r="A38" s="662"/>
      <c r="B38" s="662"/>
      <c r="C38" s="662"/>
      <c r="D38" s="662"/>
      <c r="E38" s="662"/>
      <c r="F38"/>
      <c r="G38" s="968"/>
      <c r="H38" s="968"/>
      <c r="I38" s="968"/>
      <c r="J38" s="968"/>
      <c r="K38" s="968"/>
      <c r="L38" s="968"/>
      <c r="M38" s="968"/>
      <c r="N38" s="968"/>
      <c r="O38" s="968"/>
      <c r="P38" s="968"/>
      <c r="Q38" s="968"/>
      <c r="R38" s="968"/>
      <c r="S38" s="968"/>
      <c r="T38" s="968"/>
      <c r="U38" s="968"/>
      <c r="V38" s="968"/>
      <c r="W38" s="968"/>
      <c r="X38" s="968"/>
      <c r="Y38" s="968"/>
      <c r="Z38" s="607"/>
      <c r="AA38" s="607"/>
      <c r="AB38" s="607"/>
      <c r="AC38" s="607"/>
      <c r="AD38" s="752"/>
      <c r="AE38" s="752"/>
      <c r="AF38" s="752"/>
      <c r="AG38" s="752"/>
      <c r="AH38" s="752"/>
      <c r="AI38" s="955"/>
      <c r="AJ38" s="955"/>
      <c r="AK38" s="955"/>
      <c r="AL38" s="955"/>
      <c r="AM38" s="971"/>
      <c r="AN38" s="971"/>
      <c r="AO38" s="971"/>
      <c r="AP38" s="971"/>
      <c r="AQ38" s="971"/>
      <c r="AR38" s="971"/>
      <c r="AS38" s="971"/>
      <c r="AT38" s="971"/>
      <c r="AU38" s="971"/>
      <c r="AV38" s="971"/>
      <c r="AW38" s="971"/>
      <c r="AX38" s="971"/>
      <c r="AY38" s="971"/>
      <c r="AZ38" s="971"/>
      <c r="BA38" s="971"/>
      <c r="BB38" s="971"/>
    </row>
    <row r="39" spans="1:54" ht="6" customHeight="1" x14ac:dyDescent="0.15">
      <c r="A39" s="662"/>
      <c r="B39" s="662"/>
      <c r="C39" s="662"/>
      <c r="D39" s="662"/>
      <c r="E39" s="662"/>
      <c r="F39"/>
      <c r="G39" s="968"/>
      <c r="H39" s="968"/>
      <c r="I39" s="968"/>
      <c r="J39" s="968"/>
      <c r="K39" s="968"/>
      <c r="L39" s="968"/>
      <c r="M39" s="968"/>
      <c r="N39" s="968"/>
      <c r="O39" s="968"/>
      <c r="P39" s="968"/>
      <c r="Q39" s="968"/>
      <c r="R39" s="968"/>
      <c r="S39" s="968"/>
      <c r="T39" s="968"/>
      <c r="U39" s="968"/>
      <c r="V39" s="968"/>
      <c r="W39" s="968"/>
      <c r="X39" s="968"/>
      <c r="Y39" s="968"/>
      <c r="Z39" s="607"/>
      <c r="AA39" s="607"/>
      <c r="AB39" s="607"/>
      <c r="AC39" s="607"/>
      <c r="AD39" s="752"/>
      <c r="AE39" s="752"/>
      <c r="AF39" s="752"/>
      <c r="AG39" s="752"/>
      <c r="AH39" s="752"/>
      <c r="AI39" s="955"/>
      <c r="AJ39" s="955"/>
      <c r="AK39" s="955"/>
      <c r="AL39" s="955"/>
      <c r="AM39" s="971"/>
      <c r="AN39" s="971"/>
      <c r="AO39" s="971"/>
      <c r="AP39" s="971"/>
      <c r="AQ39" s="971"/>
      <c r="AR39" s="971"/>
      <c r="AS39" s="971"/>
      <c r="AT39" s="971"/>
      <c r="AU39" s="971"/>
      <c r="AV39" s="971"/>
      <c r="AW39" s="971"/>
      <c r="AX39" s="971"/>
      <c r="AY39" s="971"/>
      <c r="AZ39" s="971"/>
      <c r="BA39" s="971"/>
      <c r="BB39" s="971"/>
    </row>
    <row r="40" spans="1:54" ht="6" customHeight="1" x14ac:dyDescent="0.15">
      <c r="A40" s="662"/>
      <c r="B40" s="662"/>
      <c r="C40" s="662"/>
      <c r="D40" s="662"/>
      <c r="E40" s="662"/>
      <c r="F40"/>
      <c r="G40" s="968"/>
      <c r="H40" s="968"/>
      <c r="I40" s="968"/>
      <c r="J40" s="968"/>
      <c r="K40" s="968"/>
      <c r="L40" s="968"/>
      <c r="M40" s="968"/>
      <c r="N40" s="968"/>
      <c r="O40" s="968"/>
      <c r="P40" s="968"/>
      <c r="Q40" s="968"/>
      <c r="R40" s="968"/>
      <c r="S40" s="968"/>
      <c r="T40" s="968"/>
      <c r="U40" s="968"/>
      <c r="V40" s="968"/>
      <c r="W40" s="968"/>
      <c r="X40" s="968"/>
      <c r="Y40" s="968"/>
      <c r="Z40" s="607"/>
      <c r="AA40" s="607"/>
      <c r="AB40" s="607"/>
      <c r="AC40" s="607"/>
      <c r="AD40" s="752"/>
      <c r="AE40" s="752"/>
      <c r="AF40" s="752"/>
      <c r="AG40" s="752"/>
      <c r="AH40" s="752"/>
      <c r="AI40" s="970" t="s">
        <v>525</v>
      </c>
      <c r="AJ40" s="955"/>
      <c r="AK40" s="955"/>
      <c r="AL40" s="955"/>
      <c r="AM40" s="971"/>
      <c r="AN40" s="971"/>
      <c r="AO40" s="971"/>
      <c r="AP40" s="971"/>
      <c r="AQ40" s="971"/>
      <c r="AR40" s="971"/>
      <c r="AS40" s="971"/>
      <c r="AT40" s="971"/>
      <c r="AU40" s="971"/>
      <c r="AV40" s="971"/>
      <c r="AW40" s="971"/>
      <c r="AX40" s="971"/>
      <c r="AY40" s="971"/>
      <c r="AZ40" s="971"/>
      <c r="BA40" s="971"/>
      <c r="BB40" s="971"/>
    </row>
    <row r="41" spans="1:54" ht="6" customHeight="1" x14ac:dyDescent="0.1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607"/>
      <c r="AA41" s="607"/>
      <c r="AB41" s="607"/>
      <c r="AC41" s="607"/>
      <c r="AD41" s="752"/>
      <c r="AE41" s="752"/>
      <c r="AF41" s="752"/>
      <c r="AG41" s="752"/>
      <c r="AH41" s="752"/>
      <c r="AI41" s="955"/>
      <c r="AJ41" s="955"/>
      <c r="AK41" s="955"/>
      <c r="AL41" s="955"/>
      <c r="AM41" s="971"/>
      <c r="AN41" s="971"/>
      <c r="AO41" s="971"/>
      <c r="AP41" s="971"/>
      <c r="AQ41" s="971"/>
      <c r="AR41" s="971"/>
      <c r="AS41" s="971"/>
      <c r="AT41" s="971"/>
      <c r="AU41" s="971"/>
      <c r="AV41" s="971"/>
      <c r="AW41" s="971"/>
      <c r="AX41" s="971"/>
      <c r="AY41" s="971"/>
      <c r="AZ41" s="971"/>
      <c r="BA41" s="971"/>
      <c r="BB41" s="971"/>
    </row>
    <row r="42" spans="1:54" ht="6" customHeight="1" x14ac:dyDescent="0.15">
      <c r="A42" s="972" t="s">
        <v>526</v>
      </c>
      <c r="B42" s="972"/>
      <c r="C42" s="972"/>
      <c r="D42" s="972"/>
      <c r="E42" s="972"/>
      <c r="F42" s="972"/>
      <c r="G42" s="972"/>
      <c r="H42" s="972"/>
      <c r="I42" s="972"/>
      <c r="J42" s="972"/>
      <c r="K42" s="972"/>
      <c r="L42" s="972"/>
      <c r="M42" s="972"/>
      <c r="N42" s="972"/>
      <c r="O42" s="972"/>
      <c r="P42" s="972"/>
      <c r="Q42" s="972"/>
      <c r="R42" s="972"/>
      <c r="S42" s="972"/>
      <c r="T42" s="972"/>
      <c r="U42" s="972"/>
      <c r="V42" s="972"/>
      <c r="W42" s="972"/>
      <c r="X42" s="972"/>
      <c r="Y42" s="972"/>
      <c r="Z42" s="607"/>
      <c r="AA42" s="607"/>
      <c r="AB42" s="607"/>
      <c r="AC42" s="607"/>
      <c r="AD42" s="752"/>
      <c r="AE42" s="752"/>
      <c r="AF42" s="752"/>
      <c r="AG42" s="752"/>
      <c r="AH42" s="752"/>
      <c r="AI42" s="955"/>
      <c r="AJ42" s="955"/>
      <c r="AK42" s="955"/>
      <c r="AL42" s="955"/>
      <c r="AM42" s="971"/>
      <c r="AN42" s="971"/>
      <c r="AO42" s="971"/>
      <c r="AP42" s="971"/>
      <c r="AQ42" s="971"/>
      <c r="AR42" s="971"/>
      <c r="AS42" s="971"/>
      <c r="AT42" s="971"/>
      <c r="AU42" s="971"/>
      <c r="AV42" s="971"/>
      <c r="AW42" s="971"/>
      <c r="AX42" s="971"/>
      <c r="AY42" s="971"/>
      <c r="AZ42" s="971"/>
      <c r="BA42" s="971"/>
      <c r="BB42" s="971"/>
    </row>
    <row r="43" spans="1:54" ht="6" customHeight="1" x14ac:dyDescent="0.15">
      <c r="A43" s="952"/>
      <c r="B43" s="952"/>
      <c r="C43" s="952"/>
      <c r="D43" s="952"/>
      <c r="E43" s="952"/>
      <c r="F43" s="952"/>
      <c r="G43" s="952"/>
      <c r="H43" s="952"/>
      <c r="I43" s="952"/>
      <c r="J43" s="952"/>
      <c r="K43" s="952"/>
      <c r="L43" s="952"/>
      <c r="M43" s="952"/>
      <c r="N43" s="952"/>
      <c r="O43" s="952"/>
      <c r="P43" s="952"/>
      <c r="Q43" s="952"/>
      <c r="R43" s="952"/>
      <c r="S43" s="952"/>
      <c r="T43" s="952"/>
      <c r="U43" s="952"/>
      <c r="V43" s="952"/>
      <c r="W43" s="952"/>
      <c r="X43" s="952"/>
      <c r="Y43" s="952"/>
      <c r="Z43" s="607"/>
      <c r="AA43" s="607"/>
      <c r="AB43" s="607"/>
      <c r="AC43" s="607"/>
      <c r="AD43" s="752"/>
      <c r="AE43" s="752"/>
      <c r="AF43" s="752"/>
      <c r="AG43" s="752"/>
      <c r="AH43" s="752"/>
      <c r="AI43" s="955"/>
      <c r="AJ43" s="955"/>
      <c r="AK43" s="955"/>
      <c r="AL43" s="955"/>
      <c r="AM43" s="971"/>
      <c r="AN43" s="971"/>
      <c r="AO43" s="971"/>
      <c r="AP43" s="971"/>
      <c r="AQ43" s="971"/>
      <c r="AR43" s="971"/>
      <c r="AS43" s="971"/>
      <c r="AT43" s="971"/>
      <c r="AU43" s="971"/>
      <c r="AV43" s="971"/>
      <c r="AW43" s="971"/>
      <c r="AX43" s="971"/>
      <c r="AY43" s="971"/>
      <c r="AZ43" s="971"/>
      <c r="BA43" s="971"/>
      <c r="BB43" s="971"/>
    </row>
    <row r="44" spans="1:54" ht="6" customHeight="1" x14ac:dyDescent="0.15">
      <c r="A44" s="952"/>
      <c r="B44" s="952"/>
      <c r="C44" s="952"/>
      <c r="D44" s="952"/>
      <c r="E44" s="952"/>
      <c r="F44" s="952"/>
      <c r="G44" s="952"/>
      <c r="H44" s="952"/>
      <c r="I44" s="952"/>
      <c r="J44" s="952"/>
      <c r="K44" s="952"/>
      <c r="L44" s="952"/>
      <c r="M44" s="952"/>
      <c r="N44" s="952"/>
      <c r="O44" s="952"/>
      <c r="P44" s="952"/>
      <c r="Q44" s="952"/>
      <c r="R44" s="952"/>
      <c r="S44" s="952"/>
      <c r="T44" s="952"/>
      <c r="U44" s="952"/>
      <c r="V44" s="952"/>
      <c r="W44" s="952"/>
      <c r="X44" s="952"/>
      <c r="Y44" s="952"/>
      <c r="Z44" s="607"/>
      <c r="AA44" s="607"/>
      <c r="AB44" s="607"/>
      <c r="AC44" s="607"/>
      <c r="AD44" s="752"/>
      <c r="AE44" s="752"/>
      <c r="AF44" s="752"/>
      <c r="AG44" s="752"/>
      <c r="AH44" s="752"/>
      <c r="AI44" s="970" t="s">
        <v>527</v>
      </c>
      <c r="AJ44" s="955"/>
      <c r="AK44" s="955"/>
      <c r="AL44" s="955"/>
      <c r="AM44" s="752"/>
      <c r="AN44" s="752"/>
      <c r="AO44" s="752"/>
      <c r="AP44" s="752"/>
      <c r="AQ44" s="752"/>
      <c r="AR44" s="752"/>
      <c r="AS44" s="752"/>
      <c r="AT44" s="752"/>
      <c r="AU44" s="752"/>
      <c r="AV44" s="752"/>
      <c r="AW44" s="752"/>
      <c r="AX44" s="752"/>
      <c r="AY44" s="752"/>
      <c r="AZ44" s="752"/>
      <c r="BA44" s="752"/>
      <c r="BB44" s="752"/>
    </row>
    <row r="45" spans="1:54" ht="6" customHeight="1" x14ac:dyDescent="0.15">
      <c r="A45" s="952"/>
      <c r="B45" s="952"/>
      <c r="C45" s="952"/>
      <c r="D45" s="952"/>
      <c r="E45" s="952"/>
      <c r="F45" s="952"/>
      <c r="G45" s="952"/>
      <c r="H45" s="952"/>
      <c r="I45" s="952"/>
      <c r="J45" s="952"/>
      <c r="K45" s="952"/>
      <c r="L45" s="952"/>
      <c r="M45" s="952"/>
      <c r="N45" s="952"/>
      <c r="O45" s="952"/>
      <c r="P45" s="952"/>
      <c r="Q45" s="952"/>
      <c r="R45" s="952"/>
      <c r="S45" s="952"/>
      <c r="T45" s="952"/>
      <c r="U45" s="952"/>
      <c r="V45" s="952"/>
      <c r="W45" s="952"/>
      <c r="X45" s="952"/>
      <c r="Y45" s="952"/>
      <c r="Z45" s="607"/>
      <c r="AA45" s="607"/>
      <c r="AB45" s="607"/>
      <c r="AC45" s="607"/>
      <c r="AD45" s="752"/>
      <c r="AE45" s="752"/>
      <c r="AF45" s="752"/>
      <c r="AG45" s="752"/>
      <c r="AH45" s="752"/>
      <c r="AI45" s="955"/>
      <c r="AJ45" s="955"/>
      <c r="AK45" s="955"/>
      <c r="AL45" s="955"/>
      <c r="AM45" s="752"/>
      <c r="AN45" s="752"/>
      <c r="AO45" s="752"/>
      <c r="AP45" s="752"/>
      <c r="AQ45" s="752"/>
      <c r="AR45" s="752"/>
      <c r="AS45" s="752"/>
      <c r="AT45" s="752"/>
      <c r="AU45" s="752"/>
      <c r="AV45" s="752"/>
      <c r="AW45" s="752"/>
      <c r="AX45" s="752"/>
      <c r="AY45" s="752"/>
      <c r="AZ45" s="752"/>
      <c r="BA45" s="752"/>
      <c r="BB45" s="752"/>
    </row>
    <row r="46" spans="1:54" ht="6" customHeight="1" x14ac:dyDescent="0.15">
      <c r="A46" s="952"/>
      <c r="B46" s="952"/>
      <c r="C46" s="952"/>
      <c r="D46" s="952"/>
      <c r="E46" s="952"/>
      <c r="F46" s="952"/>
      <c r="G46" s="952"/>
      <c r="H46" s="952"/>
      <c r="I46" s="952"/>
      <c r="J46" s="952"/>
      <c r="K46" s="952"/>
      <c r="L46" s="952"/>
      <c r="M46" s="952"/>
      <c r="N46" s="952"/>
      <c r="O46" s="952"/>
      <c r="P46" s="952"/>
      <c r="Q46" s="952"/>
      <c r="R46" s="952"/>
      <c r="S46" s="952"/>
      <c r="T46" s="952"/>
      <c r="U46" s="952"/>
      <c r="V46" s="952"/>
      <c r="W46" s="952"/>
      <c r="X46" s="952"/>
      <c r="Y46" s="952"/>
      <c r="Z46" s="607"/>
      <c r="AA46" s="607"/>
      <c r="AB46" s="607"/>
      <c r="AC46" s="607"/>
      <c r="AD46" s="752"/>
      <c r="AE46" s="752"/>
      <c r="AF46" s="752"/>
      <c r="AG46" s="752"/>
      <c r="AH46" s="752"/>
      <c r="AI46" s="955"/>
      <c r="AJ46" s="955"/>
      <c r="AK46" s="955"/>
      <c r="AL46" s="955"/>
      <c r="AM46" s="752"/>
      <c r="AN46" s="752"/>
      <c r="AO46" s="752"/>
      <c r="AP46" s="752"/>
      <c r="AQ46" s="752"/>
      <c r="AR46" s="752"/>
      <c r="AS46" s="752"/>
      <c r="AT46" s="752"/>
      <c r="AU46" s="752"/>
      <c r="AV46" s="752"/>
      <c r="AW46" s="752"/>
      <c r="AX46" s="752"/>
      <c r="AY46" s="752"/>
      <c r="AZ46" s="752"/>
      <c r="BA46" s="752"/>
      <c r="BB46" s="752"/>
    </row>
    <row r="47" spans="1:54" ht="6" customHeight="1" x14ac:dyDescent="0.15">
      <c r="A47" s="952"/>
      <c r="B47" s="952"/>
      <c r="C47" s="952"/>
      <c r="D47" s="952"/>
      <c r="E47" s="952"/>
      <c r="F47" s="952"/>
      <c r="G47" s="952"/>
      <c r="H47" s="952"/>
      <c r="I47" s="952"/>
      <c r="J47" s="952"/>
      <c r="K47" s="952"/>
      <c r="L47" s="952"/>
      <c r="M47" s="952"/>
      <c r="N47" s="952"/>
      <c r="O47" s="952"/>
      <c r="P47" s="952"/>
      <c r="Q47" s="952"/>
      <c r="R47" s="952"/>
      <c r="S47" s="952"/>
      <c r="T47" s="952"/>
      <c r="U47" s="952"/>
      <c r="V47" s="952"/>
      <c r="W47" s="952"/>
      <c r="X47" s="952"/>
      <c r="Y47" s="952"/>
      <c r="Z47" s="607"/>
      <c r="AA47" s="607"/>
      <c r="AB47" s="607"/>
      <c r="AC47" s="607"/>
      <c r="AD47" s="752"/>
      <c r="AE47" s="752"/>
      <c r="AF47" s="752"/>
      <c r="AG47" s="752"/>
      <c r="AH47" s="752"/>
      <c r="AI47" s="955"/>
      <c r="AJ47" s="955"/>
      <c r="AK47" s="955"/>
      <c r="AL47" s="955"/>
      <c r="AM47" s="752"/>
      <c r="AN47" s="752"/>
      <c r="AO47" s="752"/>
      <c r="AP47" s="752"/>
      <c r="AQ47" s="752"/>
      <c r="AR47" s="752"/>
      <c r="AS47" s="752"/>
      <c r="AT47" s="752"/>
      <c r="AU47" s="752"/>
      <c r="AV47" s="752"/>
      <c r="AW47" s="752"/>
      <c r="AX47" s="752"/>
      <c r="AY47" s="752"/>
      <c r="AZ47" s="752"/>
      <c r="BA47" s="752"/>
      <c r="BB47" s="752"/>
    </row>
    <row r="48" spans="1:54" ht="6" customHeight="1" x14ac:dyDescent="0.15">
      <c r="A48" s="952"/>
      <c r="B48" s="952"/>
      <c r="C48" s="952"/>
      <c r="D48" s="952"/>
      <c r="E48" s="952"/>
      <c r="F48" s="952"/>
      <c r="G48" s="952"/>
      <c r="H48" s="952"/>
      <c r="I48" s="952"/>
      <c r="J48" s="952"/>
      <c r="K48" s="952"/>
      <c r="L48" s="952"/>
      <c r="M48" s="952"/>
      <c r="N48" s="952"/>
      <c r="O48" s="952"/>
      <c r="P48" s="952"/>
      <c r="Q48" s="952"/>
      <c r="R48" s="952"/>
      <c r="S48" s="952"/>
      <c r="T48" s="952"/>
      <c r="U48" s="952"/>
      <c r="V48" s="952"/>
      <c r="W48" s="952"/>
      <c r="X48" s="952"/>
      <c r="Y48" s="952"/>
      <c r="Z48" s="607"/>
      <c r="AA48" s="607"/>
      <c r="AB48" s="607"/>
      <c r="AC48" s="607"/>
      <c r="AD48" s="752"/>
      <c r="AE48" s="752"/>
      <c r="AF48" s="752"/>
      <c r="AG48" s="752"/>
      <c r="AH48" s="752"/>
      <c r="AI48" s="970" t="s">
        <v>528</v>
      </c>
      <c r="AJ48" s="955"/>
      <c r="AK48" s="955"/>
      <c r="AL48" s="955"/>
      <c r="AM48" s="15"/>
      <c r="AN48" s="15"/>
      <c r="AO48" s="15"/>
      <c r="AP48" s="15"/>
      <c r="AQ48" s="15"/>
      <c r="AR48" s="15"/>
      <c r="AS48" s="15"/>
      <c r="AT48" s="15"/>
      <c r="AU48" s="15"/>
      <c r="AV48" s="15"/>
      <c r="AW48" s="15"/>
      <c r="AX48" s="15"/>
      <c r="AY48" s="15"/>
      <c r="AZ48" s="15"/>
      <c r="BA48" s="15"/>
      <c r="BB48" s="15"/>
    </row>
    <row r="49" spans="1:54" ht="6" customHeight="1" x14ac:dyDescent="0.15">
      <c r="A49" s="954" t="s">
        <v>529</v>
      </c>
      <c r="B49" s="955"/>
      <c r="C49" s="955"/>
      <c r="D49" s="955"/>
      <c r="E49" s="955"/>
      <c r="F49" s="955"/>
      <c r="G49" s="955"/>
      <c r="H49" s="955"/>
      <c r="I49" s="955"/>
      <c r="J49" s="955"/>
      <c r="K49" s="955"/>
      <c r="L49" s="955"/>
      <c r="M49" s="955"/>
      <c r="N49" s="955"/>
      <c r="O49" s="955"/>
      <c r="P49" s="955"/>
      <c r="Q49" s="955"/>
      <c r="R49" s="955"/>
      <c r="S49" s="955"/>
      <c r="T49" s="955"/>
      <c r="U49" s="955"/>
      <c r="V49" s="955"/>
      <c r="W49" s="955"/>
      <c r="X49" s="955"/>
      <c r="Y49" s="955"/>
      <c r="Z49" s="607"/>
      <c r="AA49" s="607"/>
      <c r="AB49" s="607"/>
      <c r="AC49" s="607"/>
      <c r="AD49" s="752"/>
      <c r="AE49" s="752"/>
      <c r="AF49" s="752"/>
      <c r="AG49" s="752"/>
      <c r="AH49" s="752"/>
      <c r="AI49" s="955"/>
      <c r="AJ49" s="955"/>
      <c r="AK49" s="955"/>
      <c r="AL49" s="955"/>
      <c r="AM49" s="973"/>
      <c r="AN49" s="974"/>
      <c r="AO49" s="975"/>
      <c r="AP49" s="975"/>
      <c r="AQ49" s="956" t="s">
        <v>530</v>
      </c>
      <c r="AR49" s="976"/>
      <c r="AS49" s="977"/>
      <c r="AT49" s="956" t="s">
        <v>531</v>
      </c>
      <c r="AU49" s="976"/>
      <c r="AV49" s="977"/>
      <c r="AW49" s="956" t="s">
        <v>532</v>
      </c>
      <c r="AX49" s="956" t="s">
        <v>533</v>
      </c>
      <c r="AY49" s="15"/>
      <c r="AZ49" s="15"/>
      <c r="BA49" s="15"/>
      <c r="BB49" s="15"/>
    </row>
    <row r="50" spans="1:54" ht="6" customHeight="1" x14ac:dyDescent="0.15">
      <c r="A50" s="955"/>
      <c r="B50" s="955"/>
      <c r="C50" s="955"/>
      <c r="D50" s="955"/>
      <c r="E50" s="955"/>
      <c r="F50" s="955"/>
      <c r="G50" s="955"/>
      <c r="H50" s="955"/>
      <c r="I50" s="955"/>
      <c r="J50" s="955"/>
      <c r="K50" s="955"/>
      <c r="L50" s="955"/>
      <c r="M50" s="955"/>
      <c r="N50" s="955"/>
      <c r="O50" s="955"/>
      <c r="P50" s="955"/>
      <c r="Q50" s="955"/>
      <c r="R50" s="955"/>
      <c r="S50" s="955"/>
      <c r="T50" s="955"/>
      <c r="U50" s="955"/>
      <c r="V50" s="955"/>
      <c r="W50" s="955"/>
      <c r="X50" s="955"/>
      <c r="Y50" s="955"/>
      <c r="Z50" s="607"/>
      <c r="AA50" s="607"/>
      <c r="AB50" s="607"/>
      <c r="AC50" s="607"/>
      <c r="AD50" s="752"/>
      <c r="AE50" s="752"/>
      <c r="AF50" s="752"/>
      <c r="AG50" s="752"/>
      <c r="AH50" s="752"/>
      <c r="AI50" s="955"/>
      <c r="AJ50" s="955"/>
      <c r="AK50" s="955"/>
      <c r="AL50" s="955"/>
      <c r="AM50" s="974"/>
      <c r="AN50" s="974"/>
      <c r="AO50" s="975"/>
      <c r="AP50" s="975"/>
      <c r="AQ50" s="959"/>
      <c r="AR50" s="977"/>
      <c r="AS50" s="977"/>
      <c r="AT50" s="959"/>
      <c r="AU50" s="977"/>
      <c r="AV50" s="977"/>
      <c r="AW50" s="959"/>
      <c r="AX50" s="936"/>
      <c r="AY50" s="15"/>
      <c r="AZ50" s="15"/>
      <c r="BA50" s="15"/>
      <c r="BB50" s="15"/>
    </row>
    <row r="51" spans="1:54" ht="6" customHeight="1" x14ac:dyDescent="0.15">
      <c r="A51" s="955"/>
      <c r="B51" s="955"/>
      <c r="C51" s="955"/>
      <c r="D51" s="955"/>
      <c r="E51" s="955"/>
      <c r="F51" s="955"/>
      <c r="G51" s="955"/>
      <c r="H51" s="955"/>
      <c r="I51" s="955"/>
      <c r="J51" s="955"/>
      <c r="K51" s="955"/>
      <c r="L51" s="955"/>
      <c r="M51" s="955"/>
      <c r="N51" s="955"/>
      <c r="O51" s="955"/>
      <c r="P51" s="955"/>
      <c r="Q51" s="955"/>
      <c r="R51" s="955"/>
      <c r="S51" s="955"/>
      <c r="T51" s="955"/>
      <c r="U51" s="955"/>
      <c r="V51" s="955"/>
      <c r="W51" s="955"/>
      <c r="X51" s="955"/>
      <c r="Y51" s="955"/>
      <c r="Z51" s="607"/>
      <c r="AA51" s="607"/>
      <c r="AB51" s="607"/>
      <c r="AC51" s="607"/>
      <c r="AD51" s="752"/>
      <c r="AE51" s="752"/>
      <c r="AF51" s="752"/>
      <c r="AG51" s="752"/>
      <c r="AH51" s="752"/>
      <c r="AI51" s="955"/>
      <c r="AJ51" s="955"/>
      <c r="AK51" s="955"/>
      <c r="AL51" s="955"/>
      <c r="AM51" s="15"/>
      <c r="AN51" s="15"/>
      <c r="AO51" s="15"/>
      <c r="AP51" s="15"/>
      <c r="AQ51" s="15"/>
      <c r="AR51" s="15"/>
      <c r="AS51" s="15"/>
      <c r="AT51" s="15"/>
      <c r="AU51" s="15"/>
      <c r="AV51" s="15"/>
      <c r="AW51" s="15"/>
      <c r="AX51" s="15"/>
      <c r="AY51" s="15"/>
      <c r="AZ51" s="15"/>
      <c r="BA51" s="15"/>
      <c r="BB51" s="15"/>
    </row>
    <row r="52" spans="1:54" ht="6" customHeight="1" x14ac:dyDescent="0.15">
      <c r="A52" s="954" t="s">
        <v>534</v>
      </c>
      <c r="B52" s="955"/>
      <c r="C52" s="955"/>
      <c r="D52" s="955"/>
      <c r="E52" s="955"/>
      <c r="F52" s="955"/>
      <c r="G52" s="955"/>
      <c r="H52" s="955"/>
      <c r="I52" s="955"/>
      <c r="J52" s="955"/>
      <c r="K52" s="955"/>
      <c r="L52" s="955"/>
      <c r="M52" s="955"/>
      <c r="N52" s="955"/>
      <c r="O52" s="955"/>
      <c r="P52" s="955"/>
      <c r="Q52" s="955"/>
      <c r="R52" s="955"/>
      <c r="S52" s="955"/>
      <c r="T52" s="955"/>
      <c r="U52" s="955"/>
      <c r="V52" s="955"/>
      <c r="W52" s="955"/>
      <c r="X52" s="955"/>
      <c r="Y52" s="955"/>
      <c r="Z52" s="607"/>
      <c r="AA52" s="607"/>
      <c r="AB52" s="607"/>
      <c r="AC52" s="607"/>
      <c r="AD52" s="752"/>
      <c r="AE52" s="752"/>
      <c r="AF52" s="752"/>
      <c r="AG52" s="752"/>
      <c r="AH52" s="752"/>
      <c r="AI52" s="970" t="s">
        <v>535</v>
      </c>
      <c r="AJ52" s="955"/>
      <c r="AK52" s="955"/>
      <c r="AL52" s="955"/>
      <c r="AM52" s="49"/>
      <c r="AN52" s="49"/>
      <c r="AO52" s="49"/>
      <c r="AP52" s="49"/>
      <c r="AQ52" s="49"/>
      <c r="AR52" s="49"/>
      <c r="AS52" s="49"/>
      <c r="AT52" s="49"/>
      <c r="AU52" s="49"/>
      <c r="AV52" s="49"/>
      <c r="AW52" s="49"/>
      <c r="AX52" s="49"/>
      <c r="AY52" s="49"/>
      <c r="AZ52" s="49"/>
      <c r="BA52" s="49"/>
      <c r="BB52" s="49"/>
    </row>
    <row r="53" spans="1:54" ht="6" customHeight="1" x14ac:dyDescent="0.15">
      <c r="A53" s="955"/>
      <c r="B53" s="955"/>
      <c r="C53" s="955"/>
      <c r="D53" s="955"/>
      <c r="E53" s="955"/>
      <c r="F53" s="955"/>
      <c r="G53" s="955"/>
      <c r="H53" s="955"/>
      <c r="I53" s="955"/>
      <c r="J53" s="955"/>
      <c r="K53" s="955"/>
      <c r="L53" s="955"/>
      <c r="M53" s="955"/>
      <c r="N53" s="955"/>
      <c r="O53" s="955"/>
      <c r="P53" s="955"/>
      <c r="Q53" s="955"/>
      <c r="R53" s="955"/>
      <c r="S53" s="955"/>
      <c r="T53" s="955"/>
      <c r="U53" s="955"/>
      <c r="V53" s="955"/>
      <c r="W53" s="955"/>
      <c r="X53" s="955"/>
      <c r="Y53" s="955"/>
      <c r="Z53" s="607"/>
      <c r="AA53" s="607"/>
      <c r="AB53" s="607"/>
      <c r="AC53" s="607"/>
      <c r="AD53" s="752"/>
      <c r="AE53" s="752"/>
      <c r="AF53" s="752"/>
      <c r="AG53" s="752"/>
      <c r="AH53" s="752"/>
      <c r="AI53" s="955"/>
      <c r="AJ53" s="955"/>
      <c r="AK53" s="955"/>
      <c r="AL53" s="955"/>
      <c r="AM53" s="978"/>
      <c r="AN53" s="979"/>
      <c r="AO53" s="979"/>
      <c r="AP53" s="752" t="s">
        <v>536</v>
      </c>
      <c r="AQ53" s="978"/>
      <c r="AR53" s="979"/>
      <c r="AS53" s="979"/>
      <c r="AT53" s="752" t="s">
        <v>537</v>
      </c>
      <c r="AU53" s="978"/>
      <c r="AV53" s="979"/>
      <c r="AW53" s="979"/>
      <c r="AX53" s="49"/>
      <c r="AY53" s="49"/>
      <c r="AZ53" s="49"/>
      <c r="BA53" s="49"/>
      <c r="BB53" s="49"/>
    </row>
    <row r="54" spans="1:54" ht="6" customHeight="1" x14ac:dyDescent="0.15">
      <c r="A54" s="955"/>
      <c r="B54" s="955"/>
      <c r="C54" s="955"/>
      <c r="D54" s="955"/>
      <c r="E54" s="955"/>
      <c r="F54" s="955"/>
      <c r="G54" s="955"/>
      <c r="H54" s="955"/>
      <c r="I54" s="955"/>
      <c r="J54" s="955"/>
      <c r="K54" s="955"/>
      <c r="L54" s="955"/>
      <c r="M54" s="955"/>
      <c r="N54" s="955"/>
      <c r="O54" s="955"/>
      <c r="P54" s="955"/>
      <c r="Q54" s="955"/>
      <c r="R54" s="955"/>
      <c r="S54" s="955"/>
      <c r="T54" s="955"/>
      <c r="U54" s="955"/>
      <c r="V54" s="955"/>
      <c r="W54" s="955"/>
      <c r="X54" s="955"/>
      <c r="Y54" s="955"/>
      <c r="Z54" s="607"/>
      <c r="AA54" s="607"/>
      <c r="AB54" s="607"/>
      <c r="AC54" s="607"/>
      <c r="AD54" s="752"/>
      <c r="AE54" s="752"/>
      <c r="AF54" s="752"/>
      <c r="AG54" s="752"/>
      <c r="AH54" s="752"/>
      <c r="AI54" s="955"/>
      <c r="AJ54" s="955"/>
      <c r="AK54" s="955"/>
      <c r="AL54" s="955"/>
      <c r="AM54" s="979"/>
      <c r="AN54" s="979"/>
      <c r="AO54" s="979"/>
      <c r="AP54" s="939"/>
      <c r="AQ54" s="979"/>
      <c r="AR54" s="979"/>
      <c r="AS54" s="979"/>
      <c r="AT54" s="939"/>
      <c r="AU54" s="979"/>
      <c r="AV54" s="979"/>
      <c r="AW54" s="979"/>
      <c r="AX54" s="49"/>
      <c r="AY54" s="49"/>
      <c r="AZ54" s="49"/>
      <c r="BA54" s="49"/>
      <c r="BB54" s="49"/>
    </row>
    <row r="55" spans="1:54" ht="6" customHeight="1" x14ac:dyDescent="0.15">
      <c r="A55" s="954" t="s">
        <v>538</v>
      </c>
      <c r="B55" s="955"/>
      <c r="C55" s="955"/>
      <c r="D55" s="955"/>
      <c r="E55" s="955"/>
      <c r="F55" s="955"/>
      <c r="G55" s="955"/>
      <c r="H55" s="955"/>
      <c r="I55" s="955"/>
      <c r="J55" s="955"/>
      <c r="K55" s="955"/>
      <c r="L55" s="955"/>
      <c r="M55" s="955"/>
      <c r="N55" s="955"/>
      <c r="O55" s="955"/>
      <c r="P55" s="955"/>
      <c r="Q55" s="955"/>
      <c r="R55" s="955"/>
      <c r="S55" s="955"/>
      <c r="T55" s="955"/>
      <c r="U55" s="955"/>
      <c r="V55" s="955"/>
      <c r="W55" s="955"/>
      <c r="X55" s="955"/>
      <c r="Y55" s="955"/>
      <c r="Z55" s="607"/>
      <c r="AA55" s="607"/>
      <c r="AB55" s="607"/>
      <c r="AC55" s="607"/>
      <c r="AD55" s="752"/>
      <c r="AE55" s="752"/>
      <c r="AF55" s="752"/>
      <c r="AG55" s="752"/>
      <c r="AH55" s="752"/>
      <c r="AI55" s="955"/>
      <c r="AJ55" s="955"/>
      <c r="AK55" s="955"/>
      <c r="AL55" s="955"/>
      <c r="AM55" s="49"/>
      <c r="AN55" s="49"/>
      <c r="AO55" s="49"/>
      <c r="AP55" s="49"/>
      <c r="AQ55" s="49"/>
      <c r="AR55" s="49"/>
      <c r="AS55" s="49"/>
      <c r="AT55" s="49"/>
      <c r="AU55" s="49"/>
      <c r="AV55" s="49"/>
      <c r="AW55" s="49"/>
      <c r="AX55" s="49"/>
      <c r="AY55" s="49"/>
      <c r="AZ55" s="49"/>
      <c r="BA55" s="49"/>
      <c r="BB55" s="49"/>
    </row>
    <row r="56" spans="1:54" ht="6" customHeight="1" x14ac:dyDescent="0.15">
      <c r="A56" s="955"/>
      <c r="B56" s="955"/>
      <c r="C56" s="955"/>
      <c r="D56" s="955"/>
      <c r="E56" s="955"/>
      <c r="F56" s="955"/>
      <c r="G56" s="955"/>
      <c r="H56" s="955"/>
      <c r="I56" s="955"/>
      <c r="J56" s="955"/>
      <c r="K56" s="955"/>
      <c r="L56" s="955"/>
      <c r="M56" s="955"/>
      <c r="N56" s="955"/>
      <c r="O56" s="955"/>
      <c r="P56" s="955"/>
      <c r="Q56" s="955"/>
      <c r="R56" s="955"/>
      <c r="S56" s="955"/>
      <c r="T56" s="955"/>
      <c r="U56" s="955"/>
      <c r="V56" s="955"/>
      <c r="W56" s="955"/>
      <c r="X56" s="955"/>
      <c r="Y56" s="955"/>
      <c r="Z56" s="607"/>
      <c r="AA56" s="607"/>
      <c r="AB56" s="607"/>
      <c r="AC56" s="607"/>
      <c r="AD56" s="752"/>
      <c r="AE56" s="752"/>
      <c r="AF56" s="752"/>
      <c r="AG56" s="752"/>
      <c r="AH56" s="752"/>
      <c r="AI56" s="970" t="s">
        <v>539</v>
      </c>
      <c r="AJ56" s="955"/>
      <c r="AK56" s="955"/>
      <c r="AL56" s="955"/>
      <c r="AM56" s="49"/>
      <c r="AN56" s="49"/>
      <c r="AO56" s="49"/>
      <c r="AP56" s="49"/>
      <c r="AQ56" s="49"/>
      <c r="AR56" s="49"/>
      <c r="AS56" s="49"/>
      <c r="AT56" s="49"/>
      <c r="AU56" s="49"/>
      <c r="AV56" s="49"/>
      <c r="AW56" s="49"/>
      <c r="AX56" s="49"/>
      <c r="AY56" s="49"/>
      <c r="AZ56" s="49"/>
      <c r="BA56" s="49"/>
      <c r="BB56" s="49"/>
    </row>
    <row r="57" spans="1:54" ht="6" customHeight="1" x14ac:dyDescent="0.15">
      <c r="A57" s="955"/>
      <c r="B57" s="955"/>
      <c r="C57" s="955"/>
      <c r="D57" s="955"/>
      <c r="E57" s="955"/>
      <c r="F57" s="955"/>
      <c r="G57" s="955"/>
      <c r="H57" s="955"/>
      <c r="I57" s="955"/>
      <c r="J57" s="955"/>
      <c r="K57" s="955"/>
      <c r="L57" s="955"/>
      <c r="M57" s="955"/>
      <c r="N57" s="955"/>
      <c r="O57" s="955"/>
      <c r="P57" s="955"/>
      <c r="Q57" s="955"/>
      <c r="R57" s="955"/>
      <c r="S57" s="955"/>
      <c r="T57" s="955"/>
      <c r="U57" s="955"/>
      <c r="V57" s="955"/>
      <c r="W57" s="955"/>
      <c r="X57" s="955"/>
      <c r="Y57" s="955"/>
      <c r="Z57" s="607"/>
      <c r="AA57" s="607"/>
      <c r="AB57" s="607"/>
      <c r="AC57" s="607"/>
      <c r="AD57" s="752"/>
      <c r="AE57" s="752"/>
      <c r="AF57" s="752"/>
      <c r="AG57" s="752"/>
      <c r="AH57" s="752"/>
      <c r="AI57" s="955"/>
      <c r="AJ57" s="955"/>
      <c r="AK57" s="955"/>
      <c r="AL57" s="955"/>
      <c r="AM57" s="987"/>
      <c r="AN57" s="986"/>
      <c r="AO57" s="986"/>
      <c r="AP57" s="986"/>
      <c r="AQ57" s="986"/>
      <c r="AR57" s="986"/>
      <c r="AS57" s="986"/>
      <c r="AT57" s="986"/>
      <c r="AU57" s="986"/>
      <c r="AV57" s="986"/>
      <c r="AW57" s="986"/>
      <c r="AX57" s="752" t="s">
        <v>540</v>
      </c>
      <c r="AY57" s="49"/>
      <c r="AZ57" s="49"/>
      <c r="BA57" s="49"/>
      <c r="BB57" s="49"/>
    </row>
    <row r="58" spans="1:54" ht="6" customHeight="1" x14ac:dyDescent="0.15">
      <c r="A58" s="954" t="s">
        <v>541</v>
      </c>
      <c r="B58" s="955"/>
      <c r="C58" s="955"/>
      <c r="D58" s="955"/>
      <c r="E58" s="955"/>
      <c r="F58" s="955"/>
      <c r="G58" s="955"/>
      <c r="H58" s="955"/>
      <c r="I58" s="955"/>
      <c r="J58" s="955"/>
      <c r="K58" s="955"/>
      <c r="L58" s="955"/>
      <c r="M58" s="955"/>
      <c r="N58" s="955"/>
      <c r="O58" s="955"/>
      <c r="P58" s="955"/>
      <c r="Q58" s="955"/>
      <c r="R58" s="955"/>
      <c r="S58" s="955"/>
      <c r="T58" s="955"/>
      <c r="U58" s="955"/>
      <c r="V58" s="955"/>
      <c r="W58" s="955"/>
      <c r="X58" s="955"/>
      <c r="Y58" s="955"/>
      <c r="Z58" s="607"/>
      <c r="AA58" s="607"/>
      <c r="AB58" s="607"/>
      <c r="AC58" s="607"/>
      <c r="AD58" s="752"/>
      <c r="AE58" s="752"/>
      <c r="AF58" s="752"/>
      <c r="AG58" s="752"/>
      <c r="AH58" s="752"/>
      <c r="AI58" s="955"/>
      <c r="AJ58" s="955"/>
      <c r="AK58" s="955"/>
      <c r="AL58" s="955"/>
      <c r="AM58" s="986"/>
      <c r="AN58" s="986"/>
      <c r="AO58" s="986"/>
      <c r="AP58" s="986"/>
      <c r="AQ58" s="986"/>
      <c r="AR58" s="986"/>
      <c r="AS58" s="986"/>
      <c r="AT58" s="986"/>
      <c r="AU58" s="986"/>
      <c r="AV58" s="986"/>
      <c r="AW58" s="986"/>
      <c r="AX58" s="939"/>
      <c r="AY58" s="49"/>
      <c r="AZ58" s="49"/>
      <c r="BA58" s="49"/>
      <c r="BB58" s="49"/>
    </row>
    <row r="59" spans="1:54" ht="6" customHeight="1" x14ac:dyDescent="0.15">
      <c r="A59" s="955"/>
      <c r="B59" s="955"/>
      <c r="C59" s="955"/>
      <c r="D59" s="955"/>
      <c r="E59" s="955"/>
      <c r="F59" s="955"/>
      <c r="G59" s="955"/>
      <c r="H59" s="955"/>
      <c r="I59" s="955"/>
      <c r="J59" s="955"/>
      <c r="K59" s="955"/>
      <c r="L59" s="955"/>
      <c r="M59" s="955"/>
      <c r="N59" s="955"/>
      <c r="O59" s="955"/>
      <c r="P59" s="955"/>
      <c r="Q59" s="955"/>
      <c r="R59" s="955"/>
      <c r="S59" s="955"/>
      <c r="T59" s="955"/>
      <c r="U59" s="955"/>
      <c r="V59" s="955"/>
      <c r="W59" s="955"/>
      <c r="X59" s="955"/>
      <c r="Y59" s="955"/>
      <c r="Z59" s="607"/>
      <c r="AA59" s="607"/>
      <c r="AB59" s="607"/>
      <c r="AC59" s="607"/>
      <c r="AD59" s="752"/>
      <c r="AE59" s="752"/>
      <c r="AF59" s="752"/>
      <c r="AG59" s="752"/>
      <c r="AH59" s="752"/>
      <c r="AI59" s="955"/>
      <c r="AJ59" s="955"/>
      <c r="AK59" s="955"/>
      <c r="AL59" s="955"/>
      <c r="AM59" s="49"/>
      <c r="AN59" s="49"/>
      <c r="AO59" s="49"/>
      <c r="AP59" s="49"/>
      <c r="AQ59" s="49"/>
      <c r="AR59" s="49"/>
      <c r="AS59" s="49"/>
      <c r="AT59" s="49"/>
      <c r="AU59" s="49"/>
      <c r="AV59" s="49"/>
      <c r="AW59" s="49"/>
      <c r="AX59" s="49"/>
      <c r="AY59" s="49"/>
      <c r="AZ59" s="49"/>
      <c r="BA59" s="49"/>
      <c r="BB59" s="49"/>
    </row>
    <row r="60" spans="1:54" ht="6" customHeight="1" x14ac:dyDescent="0.15">
      <c r="A60" s="955"/>
      <c r="B60" s="955"/>
      <c r="C60" s="955"/>
      <c r="D60" s="955"/>
      <c r="E60" s="955"/>
      <c r="F60" s="955"/>
      <c r="G60" s="955"/>
      <c r="H60" s="955"/>
      <c r="I60" s="955"/>
      <c r="J60" s="955"/>
      <c r="K60" s="955"/>
      <c r="L60" s="955"/>
      <c r="M60" s="955"/>
      <c r="N60" s="955"/>
      <c r="O60" s="955"/>
      <c r="P60" s="955"/>
      <c r="Q60" s="955"/>
      <c r="R60" s="955"/>
      <c r="S60" s="955"/>
      <c r="T60" s="955"/>
      <c r="U60" s="955"/>
      <c r="V60" s="955"/>
      <c r="W60" s="955"/>
      <c r="X60" s="955"/>
      <c r="Y60" s="955"/>
      <c r="Z60" s="607"/>
      <c r="AA60" s="607"/>
      <c r="AB60" s="607"/>
      <c r="AC60" s="607"/>
      <c r="AD60" s="752"/>
      <c r="AE60" s="752"/>
      <c r="AF60" s="752"/>
      <c r="AG60" s="752"/>
      <c r="AH60" s="752"/>
      <c r="AI60" s="752"/>
      <c r="AJ60" s="752"/>
      <c r="AK60" s="752"/>
      <c r="AL60" s="752"/>
      <c r="AM60" s="752"/>
      <c r="AN60" s="752"/>
      <c r="AO60" s="752"/>
      <c r="AP60" s="752"/>
      <c r="AQ60" s="752"/>
      <c r="AR60" s="752"/>
      <c r="AS60" s="752"/>
      <c r="AT60" s="752"/>
      <c r="AU60" s="752"/>
      <c r="AV60" s="752"/>
      <c r="AW60" s="752"/>
      <c r="AX60" s="752"/>
      <c r="AY60" s="752"/>
      <c r="AZ60" s="752"/>
      <c r="BA60" s="752"/>
      <c r="BB60" s="752"/>
    </row>
    <row r="61" spans="1:54" ht="6" customHeight="1" x14ac:dyDescent="0.15">
      <c r="A61" s="956" t="s">
        <v>542</v>
      </c>
      <c r="B61" s="956"/>
      <c r="C61" s="956"/>
      <c r="D61" s="956"/>
      <c r="E61" s="956"/>
      <c r="F61" s="956"/>
      <c r="G61" s="956"/>
      <c r="H61" s="956"/>
      <c r="I61" s="956"/>
      <c r="J61" s="956"/>
      <c r="K61" s="956"/>
      <c r="L61" s="956"/>
      <c r="M61" s="956"/>
      <c r="N61" s="956"/>
      <c r="O61" s="956"/>
      <c r="P61" s="956"/>
      <c r="Q61" s="956"/>
      <c r="R61" s="956"/>
      <c r="S61" s="956"/>
      <c r="T61" s="956"/>
      <c r="U61" s="956"/>
      <c r="V61" s="956"/>
      <c r="W61" s="956"/>
      <c r="X61" s="956"/>
      <c r="Y61" s="956"/>
      <c r="Z61" s="607"/>
      <c r="AA61" s="607"/>
      <c r="AB61" s="607"/>
      <c r="AC61" s="607"/>
      <c r="AD61" s="752"/>
      <c r="AE61" s="752"/>
      <c r="AF61" s="752"/>
      <c r="AG61" s="752"/>
      <c r="AH61" s="752"/>
      <c r="AI61" s="752"/>
      <c r="AJ61" s="752"/>
      <c r="AK61" s="752"/>
      <c r="AL61" s="752"/>
      <c r="AM61" s="752"/>
      <c r="AN61" s="752"/>
      <c r="AO61" s="752"/>
      <c r="AP61" s="752"/>
      <c r="AQ61" s="752"/>
      <c r="AR61" s="752"/>
      <c r="AS61" s="752"/>
      <c r="AT61" s="752"/>
      <c r="AU61" s="752"/>
      <c r="AV61" s="752"/>
      <c r="AW61" s="752"/>
      <c r="AX61" s="752"/>
      <c r="AY61" s="752"/>
      <c r="AZ61" s="752"/>
      <c r="BA61" s="752"/>
      <c r="BB61" s="752"/>
    </row>
    <row r="62" spans="1:54" ht="6" customHeight="1" x14ac:dyDescent="0.15">
      <c r="A62" s="956"/>
      <c r="B62" s="956"/>
      <c r="C62" s="956"/>
      <c r="D62" s="956"/>
      <c r="E62" s="956"/>
      <c r="F62" s="956"/>
      <c r="G62" s="956"/>
      <c r="H62" s="956"/>
      <c r="I62" s="956"/>
      <c r="J62" s="956"/>
      <c r="K62" s="956"/>
      <c r="L62" s="956"/>
      <c r="M62" s="956"/>
      <c r="N62" s="956"/>
      <c r="O62" s="956"/>
      <c r="P62" s="956"/>
      <c r="Q62" s="956"/>
      <c r="R62" s="956"/>
      <c r="S62" s="956"/>
      <c r="T62" s="956"/>
      <c r="U62" s="956"/>
      <c r="V62" s="956"/>
      <c r="W62" s="956"/>
      <c r="X62" s="956"/>
      <c r="Y62" s="956"/>
      <c r="Z62" s="607"/>
      <c r="AA62" s="607"/>
      <c r="AB62" s="607"/>
      <c r="AC62" s="607"/>
      <c r="AD62" s="969" t="s">
        <v>543</v>
      </c>
      <c r="AE62" s="969"/>
      <c r="AF62" s="969"/>
      <c r="AG62" s="969"/>
      <c r="AH62" s="969"/>
      <c r="AI62" s="970" t="s">
        <v>544</v>
      </c>
      <c r="AJ62" s="955"/>
      <c r="AK62" s="955"/>
      <c r="AL62" s="955"/>
      <c r="AM62" s="981"/>
      <c r="AN62" s="981"/>
      <c r="AO62" s="981"/>
      <c r="AP62" s="981"/>
      <c r="AQ62" s="981"/>
      <c r="AR62" s="981"/>
      <c r="AS62" s="981"/>
      <c r="AT62" s="981"/>
      <c r="AU62" s="981"/>
      <c r="AV62" s="981"/>
      <c r="AW62" s="981"/>
      <c r="AX62" s="981"/>
      <c r="AY62" s="981"/>
      <c r="AZ62" s="981"/>
      <c r="BA62" s="981"/>
      <c r="BB62" s="981"/>
    </row>
    <row r="63" spans="1:54" ht="6" customHeight="1" x14ac:dyDescent="0.15">
      <c r="A63" s="956"/>
      <c r="B63" s="956"/>
      <c r="C63" s="956"/>
      <c r="D63" s="956"/>
      <c r="E63" s="956"/>
      <c r="F63" s="956"/>
      <c r="G63" s="956"/>
      <c r="H63" s="956"/>
      <c r="I63" s="956"/>
      <c r="J63" s="956"/>
      <c r="K63" s="956"/>
      <c r="L63" s="956"/>
      <c r="M63" s="956"/>
      <c r="N63" s="956"/>
      <c r="O63" s="956"/>
      <c r="P63" s="956"/>
      <c r="Q63" s="956"/>
      <c r="R63" s="956"/>
      <c r="S63" s="956"/>
      <c r="T63" s="956"/>
      <c r="U63" s="956"/>
      <c r="V63" s="956"/>
      <c r="W63" s="956"/>
      <c r="X63" s="956"/>
      <c r="Y63" s="956"/>
      <c r="Z63" s="607"/>
      <c r="AA63" s="607"/>
      <c r="AB63" s="607"/>
      <c r="AC63" s="607"/>
      <c r="AD63" s="969"/>
      <c r="AE63" s="969"/>
      <c r="AF63" s="969"/>
      <c r="AG63" s="969"/>
      <c r="AH63" s="969"/>
      <c r="AI63" s="955"/>
      <c r="AJ63" s="955"/>
      <c r="AK63" s="955"/>
      <c r="AL63" s="955"/>
      <c r="AM63" s="981"/>
      <c r="AN63" s="981"/>
      <c r="AO63" s="981"/>
      <c r="AP63" s="981"/>
      <c r="AQ63" s="981"/>
      <c r="AR63" s="981"/>
      <c r="AS63" s="981"/>
      <c r="AT63" s="981"/>
      <c r="AU63" s="981"/>
      <c r="AV63" s="981"/>
      <c r="AW63" s="981"/>
      <c r="AX63" s="981"/>
      <c r="AY63" s="981"/>
      <c r="AZ63" s="981"/>
      <c r="BA63" s="981"/>
      <c r="BB63" s="981"/>
    </row>
    <row r="64" spans="1:54" ht="6" customHeight="1" x14ac:dyDescent="0.15">
      <c r="A64" s="954" t="s">
        <v>545</v>
      </c>
      <c r="B64" s="954"/>
      <c r="C64" s="954"/>
      <c r="D64" s="954"/>
      <c r="E64" s="954"/>
      <c r="F64" s="954"/>
      <c r="G64" s="954"/>
      <c r="H64" s="954"/>
      <c r="I64" s="954"/>
      <c r="J64" s="954"/>
      <c r="K64" s="954"/>
      <c r="L64" s="954"/>
      <c r="M64" s="954"/>
      <c r="N64" s="954"/>
      <c r="O64" s="954"/>
      <c r="P64" s="954"/>
      <c r="Q64" s="954"/>
      <c r="R64" s="954"/>
      <c r="S64" s="954"/>
      <c r="T64" s="954"/>
      <c r="U64" s="954"/>
      <c r="V64" s="954"/>
      <c r="W64" s="954"/>
      <c r="X64" s="954"/>
      <c r="Y64" s="954"/>
      <c r="Z64" s="607"/>
      <c r="AA64" s="607"/>
      <c r="AB64" s="607"/>
      <c r="AC64" s="607"/>
      <c r="AD64" s="969"/>
      <c r="AE64" s="969"/>
      <c r="AF64" s="969"/>
      <c r="AG64" s="969"/>
      <c r="AH64" s="969"/>
      <c r="AI64" s="955"/>
      <c r="AJ64" s="955"/>
      <c r="AK64" s="955"/>
      <c r="AL64" s="955"/>
      <c r="AM64" s="981"/>
      <c r="AN64" s="981"/>
      <c r="AO64" s="981"/>
      <c r="AP64" s="981"/>
      <c r="AQ64" s="981"/>
      <c r="AR64" s="981"/>
      <c r="AS64" s="981"/>
      <c r="AT64" s="981"/>
      <c r="AU64" s="981"/>
      <c r="AV64" s="981"/>
      <c r="AW64" s="981"/>
      <c r="AX64" s="981"/>
      <c r="AY64" s="981"/>
      <c r="AZ64" s="981"/>
      <c r="BA64" s="981"/>
      <c r="BB64" s="981"/>
    </row>
    <row r="65" spans="1:54" ht="6" customHeight="1" x14ac:dyDescent="0.15">
      <c r="A65" s="954"/>
      <c r="B65" s="954"/>
      <c r="C65" s="954"/>
      <c r="D65" s="954"/>
      <c r="E65" s="954"/>
      <c r="F65" s="954"/>
      <c r="G65" s="954"/>
      <c r="H65" s="954"/>
      <c r="I65" s="954"/>
      <c r="J65" s="954"/>
      <c r="K65" s="954"/>
      <c r="L65" s="954"/>
      <c r="M65" s="954"/>
      <c r="N65" s="954"/>
      <c r="O65" s="954"/>
      <c r="P65" s="954"/>
      <c r="Q65" s="954"/>
      <c r="R65" s="954"/>
      <c r="S65" s="954"/>
      <c r="T65" s="954"/>
      <c r="U65" s="954"/>
      <c r="V65" s="954"/>
      <c r="W65" s="954"/>
      <c r="X65" s="954"/>
      <c r="Y65" s="954"/>
      <c r="Z65" s="607"/>
      <c r="AA65" s="607"/>
      <c r="AB65" s="607"/>
      <c r="AC65" s="607"/>
      <c r="AD65" s="969"/>
      <c r="AE65" s="969"/>
      <c r="AF65" s="969"/>
      <c r="AG65" s="969"/>
      <c r="AH65" s="969"/>
      <c r="AI65" s="955"/>
      <c r="AJ65" s="955"/>
      <c r="AK65" s="955"/>
      <c r="AL65" s="955"/>
      <c r="AM65" s="981"/>
      <c r="AN65" s="981"/>
      <c r="AO65" s="981"/>
      <c r="AP65" s="981"/>
      <c r="AQ65" s="981"/>
      <c r="AR65" s="981"/>
      <c r="AS65" s="981"/>
      <c r="AT65" s="981"/>
      <c r="AU65" s="981"/>
      <c r="AV65" s="981"/>
      <c r="AW65" s="981"/>
      <c r="AX65" s="981"/>
      <c r="AY65" s="981"/>
      <c r="AZ65" s="981"/>
      <c r="BA65" s="981"/>
      <c r="BB65" s="981"/>
    </row>
    <row r="66" spans="1:54" ht="6" customHeight="1" x14ac:dyDescent="0.15">
      <c r="A66" s="954"/>
      <c r="B66" s="954"/>
      <c r="C66" s="954"/>
      <c r="D66" s="954"/>
      <c r="E66" s="954"/>
      <c r="F66" s="954"/>
      <c r="G66" s="954"/>
      <c r="H66" s="954"/>
      <c r="I66" s="954"/>
      <c r="J66" s="954"/>
      <c r="K66" s="954"/>
      <c r="L66" s="954"/>
      <c r="M66" s="954"/>
      <c r="N66" s="954"/>
      <c r="O66" s="954"/>
      <c r="P66" s="954"/>
      <c r="Q66" s="954"/>
      <c r="R66" s="954"/>
      <c r="S66" s="954"/>
      <c r="T66" s="954"/>
      <c r="U66" s="954"/>
      <c r="V66" s="954"/>
      <c r="W66" s="954"/>
      <c r="X66" s="954"/>
      <c r="Y66" s="954"/>
      <c r="Z66" s="607"/>
      <c r="AA66" s="607"/>
      <c r="AB66" s="607"/>
      <c r="AC66" s="607"/>
      <c r="AD66" s="969"/>
      <c r="AE66" s="969"/>
      <c r="AF66" s="969"/>
      <c r="AG66" s="969"/>
      <c r="AH66" s="969"/>
      <c r="AI66" s="970" t="s">
        <v>546</v>
      </c>
      <c r="AJ66" s="955"/>
      <c r="AK66" s="955"/>
      <c r="AL66" s="955"/>
      <c r="AM66" s="981"/>
      <c r="AN66" s="981"/>
      <c r="AO66" s="981"/>
      <c r="AP66" s="981"/>
      <c r="AQ66" s="981"/>
      <c r="AR66" s="981"/>
      <c r="AS66" s="981"/>
      <c r="AT66" s="981"/>
      <c r="AU66" s="981"/>
      <c r="AV66" s="981"/>
      <c r="AW66" s="981"/>
      <c r="AX66" s="981"/>
      <c r="AY66" s="981"/>
      <c r="AZ66" s="981"/>
      <c r="BA66" s="981"/>
      <c r="BB66" s="981"/>
    </row>
    <row r="67" spans="1:54" ht="6" customHeight="1" x14ac:dyDescent="0.15">
      <c r="A67" s="954" t="s">
        <v>547</v>
      </c>
      <c r="B67" s="955"/>
      <c r="C67" s="955"/>
      <c r="D67" s="955"/>
      <c r="E67" s="955"/>
      <c r="F67" s="955"/>
      <c r="G67" s="955"/>
      <c r="H67" s="955"/>
      <c r="I67" s="955"/>
      <c r="J67" s="955"/>
      <c r="K67" s="955"/>
      <c r="L67" s="955"/>
      <c r="M67" s="955"/>
      <c r="N67" s="955"/>
      <c r="O67" s="955"/>
      <c r="P67" s="955"/>
      <c r="Q67" s="955"/>
      <c r="R67" s="955"/>
      <c r="S67" s="955"/>
      <c r="T67" s="955"/>
      <c r="U67" s="955"/>
      <c r="V67" s="955"/>
      <c r="W67" s="955"/>
      <c r="X67" s="955"/>
      <c r="Y67" s="955"/>
      <c r="Z67" s="607"/>
      <c r="AA67" s="607"/>
      <c r="AB67" s="607"/>
      <c r="AC67" s="607"/>
      <c r="AD67" s="969"/>
      <c r="AE67" s="969"/>
      <c r="AF67" s="969"/>
      <c r="AG67" s="969"/>
      <c r="AH67" s="969"/>
      <c r="AI67" s="955"/>
      <c r="AJ67" s="955"/>
      <c r="AK67" s="955"/>
      <c r="AL67" s="955"/>
      <c r="AM67" s="981"/>
      <c r="AN67" s="981"/>
      <c r="AO67" s="981"/>
      <c r="AP67" s="981"/>
      <c r="AQ67" s="981"/>
      <c r="AR67" s="981"/>
      <c r="AS67" s="981"/>
      <c r="AT67" s="981"/>
      <c r="AU67" s="981"/>
      <c r="AV67" s="981"/>
      <c r="AW67" s="981"/>
      <c r="AX67" s="981"/>
      <c r="AY67" s="981"/>
      <c r="AZ67" s="981"/>
      <c r="BA67" s="981"/>
      <c r="BB67" s="981"/>
    </row>
    <row r="68" spans="1:54" ht="6" customHeight="1" x14ac:dyDescent="0.15">
      <c r="A68" s="955"/>
      <c r="B68" s="955"/>
      <c r="C68" s="955"/>
      <c r="D68" s="955"/>
      <c r="E68" s="955"/>
      <c r="F68" s="955"/>
      <c r="G68" s="955"/>
      <c r="H68" s="955"/>
      <c r="I68" s="955"/>
      <c r="J68" s="955"/>
      <c r="K68" s="955"/>
      <c r="L68" s="955"/>
      <c r="M68" s="955"/>
      <c r="N68" s="955"/>
      <c r="O68" s="955"/>
      <c r="P68" s="955"/>
      <c r="Q68" s="955"/>
      <c r="R68" s="955"/>
      <c r="S68" s="955"/>
      <c r="T68" s="955"/>
      <c r="U68" s="955"/>
      <c r="V68" s="955"/>
      <c r="W68" s="955"/>
      <c r="X68" s="955"/>
      <c r="Y68" s="955"/>
      <c r="Z68" s="607"/>
      <c r="AA68" s="607"/>
      <c r="AB68" s="607"/>
      <c r="AC68" s="607"/>
      <c r="AD68" s="969"/>
      <c r="AE68" s="969"/>
      <c r="AF68" s="969"/>
      <c r="AG68" s="969"/>
      <c r="AH68" s="969"/>
      <c r="AI68" s="955"/>
      <c r="AJ68" s="955"/>
      <c r="AK68" s="955"/>
      <c r="AL68" s="955"/>
      <c r="AM68" s="981"/>
      <c r="AN68" s="981"/>
      <c r="AO68" s="981"/>
      <c r="AP68" s="981"/>
      <c r="AQ68" s="981"/>
      <c r="AR68" s="981"/>
      <c r="AS68" s="981"/>
      <c r="AT68" s="981"/>
      <c r="AU68" s="981"/>
      <c r="AV68" s="981"/>
      <c r="AW68" s="981"/>
      <c r="AX68" s="981"/>
      <c r="AY68" s="981"/>
      <c r="AZ68" s="981"/>
      <c r="BA68" s="981"/>
      <c r="BB68" s="981"/>
    </row>
    <row r="69" spans="1:54" ht="6" customHeight="1" x14ac:dyDescent="0.15">
      <c r="A69" s="955"/>
      <c r="B69" s="955"/>
      <c r="C69" s="955"/>
      <c r="D69" s="955"/>
      <c r="E69" s="955"/>
      <c r="F69" s="955"/>
      <c r="G69" s="955"/>
      <c r="H69" s="955"/>
      <c r="I69" s="955"/>
      <c r="J69" s="955"/>
      <c r="K69" s="955"/>
      <c r="L69" s="955"/>
      <c r="M69" s="955"/>
      <c r="N69" s="955"/>
      <c r="O69" s="955"/>
      <c r="P69" s="955"/>
      <c r="Q69" s="955"/>
      <c r="R69" s="955"/>
      <c r="S69" s="955"/>
      <c r="T69" s="955"/>
      <c r="U69" s="955"/>
      <c r="V69" s="955"/>
      <c r="W69" s="955"/>
      <c r="X69" s="955"/>
      <c r="Y69" s="955"/>
      <c r="Z69" s="607"/>
      <c r="AA69" s="607"/>
      <c r="AB69" s="607"/>
      <c r="AC69" s="607"/>
      <c r="AD69" s="969"/>
      <c r="AE69" s="969"/>
      <c r="AF69" s="969"/>
      <c r="AG69" s="969"/>
      <c r="AH69" s="969"/>
      <c r="AI69" s="955"/>
      <c r="AJ69" s="955"/>
      <c r="AK69" s="955"/>
      <c r="AL69" s="955"/>
      <c r="AM69" s="981"/>
      <c r="AN69" s="981"/>
      <c r="AO69" s="981"/>
      <c r="AP69" s="981"/>
      <c r="AQ69" s="981"/>
      <c r="AR69" s="981"/>
      <c r="AS69" s="981"/>
      <c r="AT69" s="981"/>
      <c r="AU69" s="981"/>
      <c r="AV69" s="981"/>
      <c r="AW69" s="981"/>
      <c r="AX69" s="981"/>
      <c r="AY69" s="981"/>
      <c r="AZ69" s="981"/>
      <c r="BA69" s="981"/>
      <c r="BB69" s="981"/>
    </row>
    <row r="70" spans="1:54" ht="6" customHeight="1" x14ac:dyDescent="0.15">
      <c r="A70" s="954" t="s">
        <v>548</v>
      </c>
      <c r="B70" s="954"/>
      <c r="C70" s="954"/>
      <c r="D70" s="954"/>
      <c r="E70" s="954"/>
      <c r="F70" s="954"/>
      <c r="G70" s="954"/>
      <c r="H70" s="954"/>
      <c r="I70" s="954"/>
      <c r="J70" s="954"/>
      <c r="K70" s="954"/>
      <c r="L70" s="954"/>
      <c r="M70" s="954"/>
      <c r="N70" s="954"/>
      <c r="O70" s="954"/>
      <c r="P70" s="954"/>
      <c r="Q70" s="954"/>
      <c r="R70" s="954"/>
      <c r="S70" s="954"/>
      <c r="T70" s="954"/>
      <c r="U70" s="954"/>
      <c r="V70" s="954"/>
      <c r="W70" s="954"/>
      <c r="X70" s="954"/>
      <c r="Y70" s="954"/>
      <c r="Z70" s="607"/>
      <c r="AA70" s="607"/>
      <c r="AB70" s="607"/>
      <c r="AC70" s="607"/>
      <c r="AD70" s="969"/>
      <c r="AE70" s="969"/>
      <c r="AF70" s="969"/>
      <c r="AG70" s="969"/>
      <c r="AH70" s="969"/>
      <c r="AI70" s="970" t="s">
        <v>549</v>
      </c>
      <c r="AJ70" s="955"/>
      <c r="AK70" s="955"/>
      <c r="AL70" s="955"/>
      <c r="AM70" s="752"/>
      <c r="AN70" s="752"/>
      <c r="AO70" s="752"/>
      <c r="AP70" s="752"/>
      <c r="AQ70" s="752"/>
      <c r="AR70" s="752"/>
      <c r="AS70" s="752"/>
      <c r="AT70" s="752"/>
      <c r="AU70" s="752"/>
      <c r="AV70" s="752"/>
      <c r="AW70" s="752"/>
      <c r="AX70" s="752"/>
      <c r="AY70" s="752"/>
      <c r="AZ70" s="752"/>
      <c r="BA70" s="752"/>
      <c r="BB70" s="752"/>
    </row>
    <row r="71" spans="1:54" ht="6" customHeight="1" x14ac:dyDescent="0.15">
      <c r="A71" s="954"/>
      <c r="B71" s="954"/>
      <c r="C71" s="954"/>
      <c r="D71" s="954"/>
      <c r="E71" s="954"/>
      <c r="F71" s="954"/>
      <c r="G71" s="954"/>
      <c r="H71" s="954"/>
      <c r="I71" s="954"/>
      <c r="J71" s="954"/>
      <c r="K71" s="954"/>
      <c r="L71" s="954"/>
      <c r="M71" s="954"/>
      <c r="N71" s="954"/>
      <c r="O71" s="954"/>
      <c r="P71" s="954"/>
      <c r="Q71" s="954"/>
      <c r="R71" s="954"/>
      <c r="S71" s="954"/>
      <c r="T71" s="954"/>
      <c r="U71" s="954"/>
      <c r="V71" s="954"/>
      <c r="W71" s="954"/>
      <c r="X71" s="954"/>
      <c r="Y71" s="954"/>
      <c r="Z71" s="607"/>
      <c r="AA71" s="607"/>
      <c r="AB71" s="607"/>
      <c r="AC71" s="607"/>
      <c r="AD71" s="969"/>
      <c r="AE71" s="969"/>
      <c r="AF71" s="969"/>
      <c r="AG71" s="969"/>
      <c r="AH71" s="969"/>
      <c r="AI71" s="955"/>
      <c r="AJ71" s="955"/>
      <c r="AK71" s="955"/>
      <c r="AL71" s="955"/>
      <c r="AM71" s="752"/>
      <c r="AN71" s="752"/>
      <c r="AO71" s="752"/>
      <c r="AP71" s="752"/>
      <c r="AQ71" s="752"/>
      <c r="AR71" s="752"/>
      <c r="AS71" s="752"/>
      <c r="AT71" s="752"/>
      <c r="AU71" s="752"/>
      <c r="AV71" s="752"/>
      <c r="AW71" s="752"/>
      <c r="AX71" s="752"/>
      <c r="AY71" s="752"/>
      <c r="AZ71" s="752"/>
      <c r="BA71" s="752"/>
      <c r="BB71" s="752"/>
    </row>
    <row r="72" spans="1:54" ht="6" customHeight="1" x14ac:dyDescent="0.15">
      <c r="A72" s="954"/>
      <c r="B72" s="954"/>
      <c r="C72" s="954"/>
      <c r="D72" s="954"/>
      <c r="E72" s="954"/>
      <c r="F72" s="954"/>
      <c r="G72" s="954"/>
      <c r="H72" s="954"/>
      <c r="I72" s="954"/>
      <c r="J72" s="954"/>
      <c r="K72" s="954"/>
      <c r="L72" s="954"/>
      <c r="M72" s="954"/>
      <c r="N72" s="954"/>
      <c r="O72" s="954"/>
      <c r="P72" s="954"/>
      <c r="Q72" s="954"/>
      <c r="R72" s="954"/>
      <c r="S72" s="954"/>
      <c r="T72" s="954"/>
      <c r="U72" s="954"/>
      <c r="V72" s="954"/>
      <c r="W72" s="954"/>
      <c r="X72" s="954"/>
      <c r="Y72" s="954"/>
      <c r="Z72" s="607"/>
      <c r="AA72" s="607"/>
      <c r="AB72" s="607"/>
      <c r="AC72" s="607"/>
      <c r="AD72" s="969"/>
      <c r="AE72" s="969"/>
      <c r="AF72" s="969"/>
      <c r="AG72" s="969"/>
      <c r="AH72" s="969"/>
      <c r="AI72" s="955"/>
      <c r="AJ72" s="955"/>
      <c r="AK72" s="955"/>
      <c r="AL72" s="955"/>
      <c r="AM72" s="752"/>
      <c r="AN72" s="752"/>
      <c r="AO72" s="752"/>
      <c r="AP72" s="752"/>
      <c r="AQ72" s="752"/>
      <c r="AR72" s="752"/>
      <c r="AS72" s="752"/>
      <c r="AT72" s="752"/>
      <c r="AU72" s="752"/>
      <c r="AV72" s="752"/>
      <c r="AW72" s="752"/>
      <c r="AX72" s="752"/>
      <c r="AY72" s="752"/>
      <c r="AZ72" s="752"/>
      <c r="BA72" s="752"/>
      <c r="BB72" s="752"/>
    </row>
    <row r="73" spans="1:54" ht="6" customHeight="1" x14ac:dyDescent="0.15">
      <c r="A73" s="954" t="s">
        <v>550</v>
      </c>
      <c r="B73" s="955"/>
      <c r="C73" s="955"/>
      <c r="D73" s="955"/>
      <c r="E73" s="955"/>
      <c r="F73" s="955"/>
      <c r="G73" s="955"/>
      <c r="H73" s="955"/>
      <c r="I73" s="955"/>
      <c r="J73" s="955"/>
      <c r="K73" s="955"/>
      <c r="L73" s="955"/>
      <c r="M73" s="955"/>
      <c r="N73" s="955"/>
      <c r="O73" s="955"/>
      <c r="P73" s="955"/>
      <c r="Q73" s="955"/>
      <c r="R73" s="955"/>
      <c r="S73" s="955"/>
      <c r="T73" s="955"/>
      <c r="U73" s="955"/>
      <c r="V73" s="955"/>
      <c r="W73" s="955"/>
      <c r="X73" s="955"/>
      <c r="Y73" s="955"/>
      <c r="Z73" s="607"/>
      <c r="AA73" s="607"/>
      <c r="AB73" s="607"/>
      <c r="AC73" s="607"/>
      <c r="AD73" s="969"/>
      <c r="AE73" s="969"/>
      <c r="AF73" s="969"/>
      <c r="AG73" s="969"/>
      <c r="AH73" s="969"/>
      <c r="AI73" s="955"/>
      <c r="AJ73" s="955"/>
      <c r="AK73" s="955"/>
      <c r="AL73" s="955"/>
      <c r="AM73" s="752"/>
      <c r="AN73" s="752"/>
      <c r="AO73" s="752"/>
      <c r="AP73" s="752"/>
      <c r="AQ73" s="752"/>
      <c r="AR73" s="752"/>
      <c r="AS73" s="752"/>
      <c r="AT73" s="752"/>
      <c r="AU73" s="752"/>
      <c r="AV73" s="752"/>
      <c r="AW73" s="752"/>
      <c r="AX73" s="752"/>
      <c r="AY73" s="752"/>
      <c r="AZ73" s="752"/>
      <c r="BA73" s="752"/>
      <c r="BB73" s="752"/>
    </row>
    <row r="74" spans="1:54" ht="6" customHeight="1" x14ac:dyDescent="0.15">
      <c r="A74" s="955"/>
      <c r="B74" s="955"/>
      <c r="C74" s="955"/>
      <c r="D74" s="955"/>
      <c r="E74" s="955"/>
      <c r="F74" s="955"/>
      <c r="G74" s="955"/>
      <c r="H74" s="955"/>
      <c r="I74" s="955"/>
      <c r="J74" s="955"/>
      <c r="K74" s="955"/>
      <c r="L74" s="955"/>
      <c r="M74" s="955"/>
      <c r="N74" s="955"/>
      <c r="O74" s="955"/>
      <c r="P74" s="955"/>
      <c r="Q74" s="955"/>
      <c r="R74" s="955"/>
      <c r="S74" s="955"/>
      <c r="T74" s="955"/>
      <c r="U74" s="955"/>
      <c r="V74" s="955"/>
      <c r="W74" s="955"/>
      <c r="X74" s="955"/>
      <c r="Y74" s="955"/>
      <c r="Z74" s="607"/>
      <c r="AA74" s="607"/>
      <c r="AB74" s="607"/>
      <c r="AC74" s="607"/>
      <c r="AD74" s="969"/>
      <c r="AE74" s="969"/>
      <c r="AF74" s="969"/>
      <c r="AG74" s="969"/>
      <c r="AH74" s="969"/>
      <c r="AI74" s="970" t="s">
        <v>551</v>
      </c>
      <c r="AJ74" s="955"/>
      <c r="AK74" s="955"/>
      <c r="AL74" s="955"/>
      <c r="AM74" s="981"/>
      <c r="AN74" s="981"/>
      <c r="AO74" s="981"/>
      <c r="AP74" s="981"/>
      <c r="AQ74" s="981"/>
      <c r="AR74" s="981"/>
      <c r="AS74" s="981"/>
      <c r="AT74" s="981"/>
      <c r="AU74" s="981"/>
      <c r="AV74" s="981"/>
      <c r="AW74" s="981"/>
      <c r="AX74" s="981"/>
      <c r="AY74" s="981"/>
      <c r="AZ74" s="981"/>
      <c r="BA74" s="981"/>
      <c r="BB74" s="981"/>
    </row>
    <row r="75" spans="1:54" ht="6" customHeight="1" x14ac:dyDescent="0.15">
      <c r="A75" s="955"/>
      <c r="B75" s="955"/>
      <c r="C75" s="955"/>
      <c r="D75" s="955"/>
      <c r="E75" s="955"/>
      <c r="F75" s="955"/>
      <c r="G75" s="955"/>
      <c r="H75" s="955"/>
      <c r="I75" s="955"/>
      <c r="J75" s="955"/>
      <c r="K75" s="955"/>
      <c r="L75" s="955"/>
      <c r="M75" s="955"/>
      <c r="N75" s="955"/>
      <c r="O75" s="955"/>
      <c r="P75" s="955"/>
      <c r="Q75" s="955"/>
      <c r="R75" s="955"/>
      <c r="S75" s="955"/>
      <c r="T75" s="955"/>
      <c r="U75" s="955"/>
      <c r="V75" s="955"/>
      <c r="W75" s="955"/>
      <c r="X75" s="955"/>
      <c r="Y75" s="955"/>
      <c r="Z75" s="607"/>
      <c r="AA75" s="607"/>
      <c r="AB75" s="607"/>
      <c r="AC75" s="607"/>
      <c r="AD75" s="969"/>
      <c r="AE75" s="969"/>
      <c r="AF75" s="969"/>
      <c r="AG75" s="969"/>
      <c r="AH75" s="969"/>
      <c r="AI75" s="955"/>
      <c r="AJ75" s="955"/>
      <c r="AK75" s="955"/>
      <c r="AL75" s="955"/>
      <c r="AM75" s="981"/>
      <c r="AN75" s="981"/>
      <c r="AO75" s="981"/>
      <c r="AP75" s="981"/>
      <c r="AQ75" s="981"/>
      <c r="AR75" s="981"/>
      <c r="AS75" s="981"/>
      <c r="AT75" s="981"/>
      <c r="AU75" s="981"/>
      <c r="AV75" s="981"/>
      <c r="AW75" s="981"/>
      <c r="AX75" s="981"/>
      <c r="AY75" s="981"/>
      <c r="AZ75" s="981"/>
      <c r="BA75" s="981"/>
      <c r="BB75" s="981"/>
    </row>
    <row r="76" spans="1:54" ht="6" customHeight="1" x14ac:dyDescent="0.15">
      <c r="A76" s="954" t="s">
        <v>552</v>
      </c>
      <c r="B76" s="955"/>
      <c r="C76" s="955"/>
      <c r="D76" s="955"/>
      <c r="E76" s="955"/>
      <c r="F76" s="955"/>
      <c r="G76" s="955"/>
      <c r="H76" s="955"/>
      <c r="I76" s="955"/>
      <c r="J76" s="955"/>
      <c r="K76" s="955"/>
      <c r="L76" s="955"/>
      <c r="M76" s="955"/>
      <c r="N76" s="955"/>
      <c r="O76" s="955"/>
      <c r="P76" s="955"/>
      <c r="Q76" s="955"/>
      <c r="R76" s="955"/>
      <c r="S76" s="955"/>
      <c r="T76" s="955"/>
      <c r="U76" s="955"/>
      <c r="V76" s="955"/>
      <c r="W76" s="955"/>
      <c r="X76" s="955"/>
      <c r="Y76" s="955"/>
      <c r="Z76" s="607"/>
      <c r="AA76" s="607"/>
      <c r="AB76" s="607"/>
      <c r="AC76" s="607"/>
      <c r="AD76" s="969"/>
      <c r="AE76" s="969"/>
      <c r="AF76" s="969"/>
      <c r="AG76" s="969"/>
      <c r="AH76" s="969"/>
      <c r="AI76" s="955"/>
      <c r="AJ76" s="955"/>
      <c r="AK76" s="955"/>
      <c r="AL76" s="955"/>
      <c r="AM76" s="981"/>
      <c r="AN76" s="981"/>
      <c r="AO76" s="981"/>
      <c r="AP76" s="981"/>
      <c r="AQ76" s="981"/>
      <c r="AR76" s="981"/>
      <c r="AS76" s="981"/>
      <c r="AT76" s="981"/>
      <c r="AU76" s="981"/>
      <c r="AV76" s="981"/>
      <c r="AW76" s="981"/>
      <c r="AX76" s="981"/>
      <c r="AY76" s="981"/>
      <c r="AZ76" s="981"/>
      <c r="BA76" s="981"/>
      <c r="BB76" s="981"/>
    </row>
    <row r="77" spans="1:54" ht="6" customHeight="1" x14ac:dyDescent="0.15">
      <c r="A77" s="955"/>
      <c r="B77" s="955"/>
      <c r="C77" s="955"/>
      <c r="D77" s="955"/>
      <c r="E77" s="955"/>
      <c r="F77" s="955"/>
      <c r="G77" s="955"/>
      <c r="H77" s="955"/>
      <c r="I77" s="955"/>
      <c r="J77" s="955"/>
      <c r="K77" s="955"/>
      <c r="L77" s="955"/>
      <c r="M77" s="955"/>
      <c r="N77" s="955"/>
      <c r="O77" s="955"/>
      <c r="P77" s="955"/>
      <c r="Q77" s="955"/>
      <c r="R77" s="955"/>
      <c r="S77" s="955"/>
      <c r="T77" s="955"/>
      <c r="U77" s="955"/>
      <c r="V77" s="955"/>
      <c r="W77" s="955"/>
      <c r="X77" s="955"/>
      <c r="Y77" s="955"/>
      <c r="Z77" s="607"/>
      <c r="AA77" s="607"/>
      <c r="AB77" s="607"/>
      <c r="AC77" s="607"/>
      <c r="AD77" s="969"/>
      <c r="AE77" s="969"/>
      <c r="AF77" s="969"/>
      <c r="AG77" s="969"/>
      <c r="AH77" s="969"/>
      <c r="AI77" s="955"/>
      <c r="AJ77" s="955"/>
      <c r="AK77" s="955"/>
      <c r="AL77" s="955"/>
      <c r="AM77" s="981"/>
      <c r="AN77" s="981"/>
      <c r="AO77" s="981"/>
      <c r="AP77" s="981"/>
      <c r="AQ77" s="981"/>
      <c r="AR77" s="981"/>
      <c r="AS77" s="981"/>
      <c r="AT77" s="981"/>
      <c r="AU77" s="981"/>
      <c r="AV77" s="981"/>
      <c r="AW77" s="981"/>
      <c r="AX77" s="981"/>
      <c r="AY77" s="981"/>
      <c r="AZ77" s="981"/>
      <c r="BA77" s="981"/>
      <c r="BB77" s="981"/>
    </row>
    <row r="78" spans="1:54" ht="6" customHeight="1" x14ac:dyDescent="0.15">
      <c r="A78" s="955"/>
      <c r="B78" s="955"/>
      <c r="C78" s="955"/>
      <c r="D78" s="955"/>
      <c r="E78" s="955"/>
      <c r="F78" s="955"/>
      <c r="G78" s="955"/>
      <c r="H78" s="955"/>
      <c r="I78" s="955"/>
      <c r="J78" s="955"/>
      <c r="K78" s="955"/>
      <c r="L78" s="955"/>
      <c r="M78" s="955"/>
      <c r="N78" s="955"/>
      <c r="O78" s="955"/>
      <c r="P78" s="955"/>
      <c r="Q78" s="955"/>
      <c r="R78" s="955"/>
      <c r="S78" s="955"/>
      <c r="T78" s="955"/>
      <c r="U78" s="955"/>
      <c r="V78" s="955"/>
      <c r="W78" s="955"/>
      <c r="X78" s="955"/>
      <c r="Y78" s="955"/>
      <c r="Z78" s="607"/>
      <c r="AA78" s="607"/>
      <c r="AB78" s="607"/>
      <c r="AC78" s="607"/>
      <c r="AD78" s="969"/>
      <c r="AE78" s="969"/>
      <c r="AF78" s="969"/>
      <c r="AG78" s="969"/>
      <c r="AH78" s="969"/>
      <c r="AI78" s="970" t="s">
        <v>553</v>
      </c>
      <c r="AJ78" s="955"/>
      <c r="AK78" s="955"/>
      <c r="AL78" s="955"/>
      <c r="AM78" s="15"/>
      <c r="AN78" s="15"/>
      <c r="AO78" s="15"/>
      <c r="AP78" s="15"/>
      <c r="AQ78" s="15"/>
      <c r="AR78" s="15"/>
      <c r="AS78" s="15"/>
      <c r="AT78" s="15"/>
      <c r="AU78" s="15"/>
      <c r="AV78" s="15"/>
      <c r="AW78" s="15"/>
      <c r="AX78" s="15"/>
      <c r="AY78" s="15"/>
      <c r="AZ78" s="15"/>
      <c r="BA78" s="15"/>
      <c r="BB78" s="15"/>
    </row>
    <row r="79" spans="1:54" ht="6" customHeight="1" x14ac:dyDescent="0.15">
      <c r="A79" s="954" t="s">
        <v>554</v>
      </c>
      <c r="B79" s="954"/>
      <c r="C79" s="954"/>
      <c r="D79" s="954"/>
      <c r="E79" s="954"/>
      <c r="F79" s="954"/>
      <c r="G79" s="954"/>
      <c r="H79" s="954"/>
      <c r="I79" s="954"/>
      <c r="J79" s="954"/>
      <c r="K79" s="954"/>
      <c r="L79" s="954"/>
      <c r="M79" s="954"/>
      <c r="N79" s="954"/>
      <c r="O79" s="954"/>
      <c r="P79" s="954"/>
      <c r="Q79" s="954"/>
      <c r="R79" s="954"/>
      <c r="S79" s="954"/>
      <c r="T79" s="954"/>
      <c r="U79" s="954"/>
      <c r="V79" s="954"/>
      <c r="W79" s="954"/>
      <c r="X79" s="954"/>
      <c r="Y79" s="954"/>
      <c r="Z79" s="607"/>
      <c r="AA79" s="607"/>
      <c r="AB79" s="607"/>
      <c r="AC79" s="607"/>
      <c r="AD79" s="969"/>
      <c r="AE79" s="969"/>
      <c r="AF79" s="969"/>
      <c r="AG79" s="969"/>
      <c r="AH79" s="969"/>
      <c r="AI79" s="955"/>
      <c r="AJ79" s="955"/>
      <c r="AK79" s="955"/>
      <c r="AL79" s="955"/>
      <c r="AM79" s="991"/>
      <c r="AN79" s="992"/>
      <c r="AO79" s="982"/>
      <c r="AP79" s="982"/>
      <c r="AQ79" s="956" t="s">
        <v>555</v>
      </c>
      <c r="AR79" s="983"/>
      <c r="AS79" s="984"/>
      <c r="AT79" s="956" t="s">
        <v>556</v>
      </c>
      <c r="AU79" s="983"/>
      <c r="AV79" s="984"/>
      <c r="AW79" s="956" t="s">
        <v>557</v>
      </c>
      <c r="AX79" s="956" t="s">
        <v>558</v>
      </c>
      <c r="AY79" s="15"/>
      <c r="AZ79" s="15"/>
      <c r="BA79" s="15"/>
      <c r="BB79" s="15"/>
    </row>
    <row r="80" spans="1:54" ht="6" customHeight="1" x14ac:dyDescent="0.15">
      <c r="A80" s="954"/>
      <c r="B80" s="954"/>
      <c r="C80" s="954"/>
      <c r="D80" s="954"/>
      <c r="E80" s="954"/>
      <c r="F80" s="954"/>
      <c r="G80" s="954"/>
      <c r="H80" s="954"/>
      <c r="I80" s="954"/>
      <c r="J80" s="954"/>
      <c r="K80" s="954"/>
      <c r="L80" s="954"/>
      <c r="M80" s="954"/>
      <c r="N80" s="954"/>
      <c r="O80" s="954"/>
      <c r="P80" s="954"/>
      <c r="Q80" s="954"/>
      <c r="R80" s="954"/>
      <c r="S80" s="954"/>
      <c r="T80" s="954"/>
      <c r="U80" s="954"/>
      <c r="V80" s="954"/>
      <c r="W80" s="954"/>
      <c r="X80" s="954"/>
      <c r="Y80" s="954"/>
      <c r="Z80" s="607"/>
      <c r="AA80" s="607"/>
      <c r="AB80" s="607"/>
      <c r="AC80" s="607"/>
      <c r="AD80" s="969"/>
      <c r="AE80" s="969"/>
      <c r="AF80" s="969"/>
      <c r="AG80" s="969"/>
      <c r="AH80" s="969"/>
      <c r="AI80" s="955"/>
      <c r="AJ80" s="955"/>
      <c r="AK80" s="955"/>
      <c r="AL80" s="955"/>
      <c r="AM80" s="992"/>
      <c r="AN80" s="992"/>
      <c r="AO80" s="982"/>
      <c r="AP80" s="982"/>
      <c r="AQ80" s="959"/>
      <c r="AR80" s="984"/>
      <c r="AS80" s="984"/>
      <c r="AT80" s="959"/>
      <c r="AU80" s="984"/>
      <c r="AV80" s="984"/>
      <c r="AW80" s="959"/>
      <c r="AX80" s="936"/>
      <c r="AY80" s="15"/>
      <c r="AZ80" s="15"/>
      <c r="BA80" s="15"/>
      <c r="BB80" s="15"/>
    </row>
    <row r="81" spans="1:54" ht="6" customHeight="1" x14ac:dyDescent="0.15">
      <c r="A81" s="954"/>
      <c r="B81" s="954"/>
      <c r="C81" s="954"/>
      <c r="D81" s="954"/>
      <c r="E81" s="954"/>
      <c r="F81" s="954"/>
      <c r="G81" s="954"/>
      <c r="H81" s="954"/>
      <c r="I81" s="954"/>
      <c r="J81" s="954"/>
      <c r="K81" s="954"/>
      <c r="L81" s="954"/>
      <c r="M81" s="954"/>
      <c r="N81" s="954"/>
      <c r="O81" s="954"/>
      <c r="P81" s="954"/>
      <c r="Q81" s="954"/>
      <c r="R81" s="954"/>
      <c r="S81" s="954"/>
      <c r="T81" s="954"/>
      <c r="U81" s="954"/>
      <c r="V81" s="954"/>
      <c r="W81" s="954"/>
      <c r="X81" s="954"/>
      <c r="Y81" s="954"/>
      <c r="Z81" s="607"/>
      <c r="AA81" s="607"/>
      <c r="AB81" s="607"/>
      <c r="AC81" s="607"/>
      <c r="AD81" s="969"/>
      <c r="AE81" s="969"/>
      <c r="AF81" s="969"/>
      <c r="AG81" s="969"/>
      <c r="AH81" s="969"/>
      <c r="AI81" s="955"/>
      <c r="AJ81" s="955"/>
      <c r="AK81" s="955"/>
      <c r="AL81" s="955"/>
      <c r="AM81" s="15"/>
      <c r="AN81" s="15"/>
      <c r="AO81" s="15"/>
      <c r="AP81" s="15"/>
      <c r="AQ81" s="15"/>
      <c r="AR81" s="15"/>
      <c r="AS81" s="15"/>
      <c r="AT81" s="15"/>
      <c r="AU81" s="15"/>
      <c r="AV81" s="15"/>
      <c r="AW81" s="15"/>
      <c r="AX81" s="15"/>
      <c r="AY81" s="15"/>
      <c r="AZ81" s="15"/>
      <c r="BA81" s="15"/>
      <c r="BB81" s="15"/>
    </row>
    <row r="82" spans="1:54" ht="6" customHeight="1" x14ac:dyDescent="0.15">
      <c r="A82" s="954" t="s">
        <v>559</v>
      </c>
      <c r="B82" s="954"/>
      <c r="C82" s="954"/>
      <c r="D82" s="954"/>
      <c r="E82" s="954"/>
      <c r="F82" s="954"/>
      <c r="G82" s="954"/>
      <c r="H82" s="954"/>
      <c r="I82" s="954"/>
      <c r="J82" s="954"/>
      <c r="K82" s="954"/>
      <c r="L82" s="954"/>
      <c r="M82" s="954"/>
      <c r="N82" s="954"/>
      <c r="O82" s="954"/>
      <c r="P82" s="954"/>
      <c r="Q82" s="954"/>
      <c r="R82" s="954"/>
      <c r="S82" s="954"/>
      <c r="T82" s="954"/>
      <c r="U82" s="954"/>
      <c r="V82" s="954"/>
      <c r="W82" s="954"/>
      <c r="X82" s="954"/>
      <c r="Y82" s="954"/>
      <c r="Z82" s="607"/>
      <c r="AA82" s="607"/>
      <c r="AB82" s="607"/>
      <c r="AC82" s="607"/>
      <c r="AD82" s="969"/>
      <c r="AE82" s="969"/>
      <c r="AF82" s="969"/>
      <c r="AG82" s="969"/>
      <c r="AH82" s="969"/>
      <c r="AI82" s="970" t="s">
        <v>560</v>
      </c>
      <c r="AJ82" s="955"/>
      <c r="AK82" s="955"/>
      <c r="AL82" s="955"/>
      <c r="AM82" s="49"/>
      <c r="AN82" s="49"/>
      <c r="AO82" s="49"/>
      <c r="AP82" s="49"/>
      <c r="AQ82" s="49"/>
      <c r="AR82" s="49"/>
      <c r="AS82" s="49"/>
      <c r="AT82" s="49"/>
      <c r="AU82" s="49"/>
      <c r="AV82" s="49"/>
      <c r="AW82" s="49"/>
      <c r="AX82" s="49"/>
      <c r="AY82" s="49"/>
      <c r="AZ82" s="49"/>
      <c r="BA82" s="49"/>
      <c r="BB82" s="49"/>
    </row>
    <row r="83" spans="1:54" ht="6" customHeight="1" x14ac:dyDescent="0.15">
      <c r="A83" s="954"/>
      <c r="B83" s="954"/>
      <c r="C83" s="954"/>
      <c r="D83" s="954"/>
      <c r="E83" s="954"/>
      <c r="F83" s="954"/>
      <c r="G83" s="954"/>
      <c r="H83" s="954"/>
      <c r="I83" s="954"/>
      <c r="J83" s="954"/>
      <c r="K83" s="954"/>
      <c r="L83" s="954"/>
      <c r="M83" s="954"/>
      <c r="N83" s="954"/>
      <c r="O83" s="954"/>
      <c r="P83" s="954"/>
      <c r="Q83" s="954"/>
      <c r="R83" s="954"/>
      <c r="S83" s="954"/>
      <c r="T83" s="954"/>
      <c r="U83" s="954"/>
      <c r="V83" s="954"/>
      <c r="W83" s="954"/>
      <c r="X83" s="954"/>
      <c r="Y83" s="954"/>
      <c r="Z83" s="607"/>
      <c r="AA83" s="607"/>
      <c r="AB83" s="607"/>
      <c r="AC83" s="607"/>
      <c r="AD83" s="969"/>
      <c r="AE83" s="969"/>
      <c r="AF83" s="969"/>
      <c r="AG83" s="969"/>
      <c r="AH83" s="969"/>
      <c r="AI83" s="955"/>
      <c r="AJ83" s="955"/>
      <c r="AK83" s="955"/>
      <c r="AL83" s="955"/>
      <c r="AM83" s="985"/>
      <c r="AN83" s="986"/>
      <c r="AO83" s="986"/>
      <c r="AP83" s="752" t="s">
        <v>561</v>
      </c>
      <c r="AQ83" s="985"/>
      <c r="AR83" s="986"/>
      <c r="AS83" s="986"/>
      <c r="AT83" s="752" t="s">
        <v>562</v>
      </c>
      <c r="AU83" s="985"/>
      <c r="AV83" s="986"/>
      <c r="AW83" s="986"/>
      <c r="AX83" s="49"/>
      <c r="AY83" s="49"/>
      <c r="AZ83" s="49"/>
      <c r="BA83" s="49"/>
      <c r="BB83" s="49"/>
    </row>
    <row r="84" spans="1:54" ht="6" customHeight="1" x14ac:dyDescent="0.15">
      <c r="A84" s="954"/>
      <c r="B84" s="954"/>
      <c r="C84" s="954"/>
      <c r="D84" s="954"/>
      <c r="E84" s="954"/>
      <c r="F84" s="954"/>
      <c r="G84" s="954"/>
      <c r="H84" s="954"/>
      <c r="I84" s="954"/>
      <c r="J84" s="954"/>
      <c r="K84" s="954"/>
      <c r="L84" s="954"/>
      <c r="M84" s="954"/>
      <c r="N84" s="954"/>
      <c r="O84" s="954"/>
      <c r="P84" s="954"/>
      <c r="Q84" s="954"/>
      <c r="R84" s="954"/>
      <c r="S84" s="954"/>
      <c r="T84" s="954"/>
      <c r="U84" s="954"/>
      <c r="V84" s="954"/>
      <c r="W84" s="954"/>
      <c r="X84" s="954"/>
      <c r="Y84" s="954"/>
      <c r="Z84" s="607"/>
      <c r="AA84" s="607"/>
      <c r="AB84" s="607"/>
      <c r="AC84" s="607"/>
      <c r="AD84" s="969"/>
      <c r="AE84" s="969"/>
      <c r="AF84" s="969"/>
      <c r="AG84" s="969"/>
      <c r="AH84" s="969"/>
      <c r="AI84" s="955"/>
      <c r="AJ84" s="955"/>
      <c r="AK84" s="955"/>
      <c r="AL84" s="955"/>
      <c r="AM84" s="986"/>
      <c r="AN84" s="986"/>
      <c r="AO84" s="986"/>
      <c r="AP84" s="939"/>
      <c r="AQ84" s="986"/>
      <c r="AR84" s="986"/>
      <c r="AS84" s="986"/>
      <c r="AT84" s="939"/>
      <c r="AU84" s="986"/>
      <c r="AV84" s="986"/>
      <c r="AW84" s="986"/>
      <c r="AX84" s="49"/>
      <c r="AY84" s="49"/>
      <c r="AZ84" s="49"/>
      <c r="BA84" s="49"/>
      <c r="BB84" s="49"/>
    </row>
    <row r="85" spans="1:54" ht="6" customHeight="1" x14ac:dyDescent="0.15">
      <c r="A85" s="954" t="s">
        <v>563</v>
      </c>
      <c r="B85" s="954"/>
      <c r="C85" s="954"/>
      <c r="D85" s="954"/>
      <c r="E85" s="954"/>
      <c r="F85" s="954"/>
      <c r="G85" s="954"/>
      <c r="H85" s="954"/>
      <c r="I85" s="954"/>
      <c r="J85" s="954"/>
      <c r="K85" s="954"/>
      <c r="L85" s="954"/>
      <c r="M85" s="954"/>
      <c r="N85" s="954"/>
      <c r="O85" s="954"/>
      <c r="P85" s="954"/>
      <c r="Q85" s="954"/>
      <c r="R85" s="954"/>
      <c r="S85" s="954"/>
      <c r="T85" s="954"/>
      <c r="U85" s="954"/>
      <c r="V85" s="954"/>
      <c r="W85" s="954"/>
      <c r="X85" s="954"/>
      <c r="Y85" s="954"/>
      <c r="Z85" s="607"/>
      <c r="AA85" s="607"/>
      <c r="AB85" s="607"/>
      <c r="AC85" s="607"/>
      <c r="AD85" s="969"/>
      <c r="AE85" s="969"/>
      <c r="AF85" s="969"/>
      <c r="AG85" s="969"/>
      <c r="AH85" s="969"/>
      <c r="AI85" s="955"/>
      <c r="AJ85" s="955"/>
      <c r="AK85" s="955"/>
      <c r="AL85" s="955"/>
      <c r="AM85" s="49"/>
      <c r="AN85" s="49"/>
      <c r="AO85" s="49"/>
      <c r="AP85" s="49"/>
      <c r="AQ85" s="49"/>
      <c r="AR85" s="49"/>
      <c r="AS85" s="49"/>
      <c r="AT85" s="49"/>
      <c r="AU85" s="49"/>
      <c r="AV85" s="49"/>
      <c r="AW85" s="49"/>
      <c r="AX85" s="49"/>
      <c r="AY85" s="49"/>
      <c r="AZ85" s="49"/>
      <c r="BA85" s="49"/>
      <c r="BB85" s="49"/>
    </row>
    <row r="86" spans="1:54" ht="6" customHeight="1" x14ac:dyDescent="0.15">
      <c r="A86" s="954"/>
      <c r="B86" s="954"/>
      <c r="C86" s="954"/>
      <c r="D86" s="954"/>
      <c r="E86" s="954"/>
      <c r="F86" s="954"/>
      <c r="G86" s="954"/>
      <c r="H86" s="954"/>
      <c r="I86" s="954"/>
      <c r="J86" s="954"/>
      <c r="K86" s="954"/>
      <c r="L86" s="954"/>
      <c r="M86" s="954"/>
      <c r="N86" s="954"/>
      <c r="O86" s="954"/>
      <c r="P86" s="954"/>
      <c r="Q86" s="954"/>
      <c r="R86" s="954"/>
      <c r="S86" s="954"/>
      <c r="T86" s="954"/>
      <c r="U86" s="954"/>
      <c r="V86" s="954"/>
      <c r="W86" s="954"/>
      <c r="X86" s="954"/>
      <c r="Y86" s="954"/>
      <c r="Z86" s="607"/>
      <c r="AA86" s="607"/>
      <c r="AB86" s="607"/>
      <c r="AC86" s="607"/>
      <c r="AD86" s="969"/>
      <c r="AE86" s="969"/>
      <c r="AF86" s="969"/>
      <c r="AG86" s="969"/>
      <c r="AH86" s="969"/>
      <c r="AI86" s="970" t="s">
        <v>564</v>
      </c>
      <c r="AJ86" s="955"/>
      <c r="AK86" s="955"/>
      <c r="AL86" s="955"/>
      <c r="AM86" s="49"/>
      <c r="AN86" s="49"/>
      <c r="AO86" s="49"/>
      <c r="AP86" s="49"/>
      <c r="AQ86" s="49"/>
      <c r="AR86" s="49"/>
      <c r="AS86" s="49"/>
      <c r="AT86" s="49"/>
      <c r="AU86" s="49"/>
      <c r="AV86" s="49"/>
      <c r="AW86" s="49"/>
      <c r="AX86" s="49"/>
      <c r="AY86" s="49"/>
      <c r="AZ86" s="49"/>
      <c r="BA86" s="49"/>
      <c r="BB86" s="49"/>
    </row>
    <row r="87" spans="1:54" ht="6" customHeight="1" x14ac:dyDescent="0.15">
      <c r="A87" s="954"/>
      <c r="B87" s="954"/>
      <c r="C87" s="954"/>
      <c r="D87" s="954"/>
      <c r="E87" s="954"/>
      <c r="F87" s="954"/>
      <c r="G87" s="954"/>
      <c r="H87" s="954"/>
      <c r="I87" s="954"/>
      <c r="J87" s="954"/>
      <c r="K87" s="954"/>
      <c r="L87" s="954"/>
      <c r="M87" s="954"/>
      <c r="N87" s="954"/>
      <c r="O87" s="954"/>
      <c r="P87" s="954"/>
      <c r="Q87" s="954"/>
      <c r="R87" s="954"/>
      <c r="S87" s="954"/>
      <c r="T87" s="954"/>
      <c r="U87" s="954"/>
      <c r="V87" s="954"/>
      <c r="W87" s="954"/>
      <c r="X87" s="954"/>
      <c r="Y87" s="954"/>
      <c r="Z87" s="607"/>
      <c r="AA87" s="607"/>
      <c r="AB87" s="607"/>
      <c r="AC87" s="607"/>
      <c r="AD87" s="969"/>
      <c r="AE87" s="969"/>
      <c r="AF87" s="969"/>
      <c r="AG87" s="969"/>
      <c r="AH87" s="969"/>
      <c r="AI87" s="955"/>
      <c r="AJ87" s="955"/>
      <c r="AK87" s="955"/>
      <c r="AL87" s="955"/>
      <c r="AM87" s="987"/>
      <c r="AN87" s="986"/>
      <c r="AO87" s="986"/>
      <c r="AP87" s="986"/>
      <c r="AQ87" s="986"/>
      <c r="AR87" s="986"/>
      <c r="AS87" s="986"/>
      <c r="AT87" s="986"/>
      <c r="AU87" s="986"/>
      <c r="AV87" s="986"/>
      <c r="AW87" s="986"/>
      <c r="AX87" s="752" t="s">
        <v>565</v>
      </c>
      <c r="AY87" s="49"/>
      <c r="AZ87" s="49"/>
      <c r="BA87" s="49"/>
      <c r="BB87" s="49"/>
    </row>
    <row r="88" spans="1:54" ht="6" customHeight="1" x14ac:dyDescent="0.15">
      <c r="A88" s="954" t="s">
        <v>566</v>
      </c>
      <c r="B88" s="954"/>
      <c r="C88" s="954"/>
      <c r="D88" s="954"/>
      <c r="E88" s="954"/>
      <c r="F88" s="954"/>
      <c r="G88" s="954"/>
      <c r="H88" s="954"/>
      <c r="I88" s="954"/>
      <c r="J88" s="954"/>
      <c r="K88" s="954"/>
      <c r="L88" s="954"/>
      <c r="M88" s="954"/>
      <c r="N88" s="954"/>
      <c r="O88" s="954"/>
      <c r="P88" s="954"/>
      <c r="Q88" s="954"/>
      <c r="R88" s="954"/>
      <c r="S88" s="954"/>
      <c r="T88" s="954"/>
      <c r="U88" s="954"/>
      <c r="V88" s="954"/>
      <c r="W88" s="954"/>
      <c r="X88" s="954"/>
      <c r="Y88" s="954"/>
      <c r="Z88" s="607"/>
      <c r="AA88" s="607"/>
      <c r="AB88" s="607"/>
      <c r="AC88" s="607"/>
      <c r="AD88" s="969"/>
      <c r="AE88" s="969"/>
      <c r="AF88" s="969"/>
      <c r="AG88" s="969"/>
      <c r="AH88" s="969"/>
      <c r="AI88" s="955"/>
      <c r="AJ88" s="955"/>
      <c r="AK88" s="955"/>
      <c r="AL88" s="955"/>
      <c r="AM88" s="986"/>
      <c r="AN88" s="986"/>
      <c r="AO88" s="986"/>
      <c r="AP88" s="986"/>
      <c r="AQ88" s="986"/>
      <c r="AR88" s="986"/>
      <c r="AS88" s="986"/>
      <c r="AT88" s="986"/>
      <c r="AU88" s="986"/>
      <c r="AV88" s="986"/>
      <c r="AW88" s="986"/>
      <c r="AX88" s="939"/>
      <c r="AY88" s="49"/>
      <c r="AZ88" s="49"/>
      <c r="BA88" s="49"/>
      <c r="BB88" s="49"/>
    </row>
    <row r="89" spans="1:54" ht="6" customHeight="1" x14ac:dyDescent="0.15">
      <c r="A89" s="954"/>
      <c r="B89" s="954"/>
      <c r="C89" s="954"/>
      <c r="D89" s="954"/>
      <c r="E89" s="954"/>
      <c r="F89" s="954"/>
      <c r="G89" s="954"/>
      <c r="H89" s="954"/>
      <c r="I89" s="954"/>
      <c r="J89" s="954"/>
      <c r="K89" s="954"/>
      <c r="L89" s="954"/>
      <c r="M89" s="954"/>
      <c r="N89" s="954"/>
      <c r="O89" s="954"/>
      <c r="P89" s="954"/>
      <c r="Q89" s="954"/>
      <c r="R89" s="954"/>
      <c r="S89" s="954"/>
      <c r="T89" s="954"/>
      <c r="U89" s="954"/>
      <c r="V89" s="954"/>
      <c r="W89" s="954"/>
      <c r="X89" s="954"/>
      <c r="Y89" s="954"/>
      <c r="Z89" s="607"/>
      <c r="AA89" s="607"/>
      <c r="AB89" s="607"/>
      <c r="AC89" s="607"/>
      <c r="AD89" s="980"/>
      <c r="AE89" s="980"/>
      <c r="AF89" s="980"/>
      <c r="AG89" s="980"/>
      <c r="AH89" s="980"/>
      <c r="AI89" s="955"/>
      <c r="AJ89" s="955"/>
      <c r="AK89" s="955"/>
      <c r="AL89" s="955"/>
      <c r="AM89" s="28"/>
      <c r="AN89" s="28"/>
      <c r="AO89" s="28"/>
      <c r="AP89" s="28"/>
      <c r="AQ89" s="28"/>
      <c r="AR89" s="28"/>
      <c r="AS89" s="28"/>
      <c r="AT89" s="28"/>
      <c r="AU89" s="28"/>
      <c r="AV89" s="28"/>
      <c r="AW89" s="28"/>
      <c r="AX89" s="28"/>
      <c r="AY89" s="49"/>
      <c r="AZ89" s="49"/>
      <c r="BA89" s="49"/>
      <c r="BB89" s="49"/>
    </row>
    <row r="90" spans="1:54" ht="6" customHeight="1" x14ac:dyDescent="0.15">
      <c r="A90" s="954"/>
      <c r="B90" s="954"/>
      <c r="C90" s="954"/>
      <c r="D90" s="954"/>
      <c r="E90" s="954"/>
      <c r="F90" s="954"/>
      <c r="G90" s="954"/>
      <c r="H90" s="954"/>
      <c r="I90" s="954"/>
      <c r="J90" s="954"/>
      <c r="K90" s="954"/>
      <c r="L90" s="954"/>
      <c r="M90" s="954"/>
      <c r="N90" s="954"/>
      <c r="O90" s="954"/>
      <c r="P90" s="954"/>
      <c r="Q90" s="954"/>
      <c r="R90" s="954"/>
      <c r="S90" s="954"/>
      <c r="T90" s="954"/>
      <c r="U90" s="954"/>
      <c r="V90" s="954"/>
      <c r="W90" s="954"/>
      <c r="X90" s="954"/>
      <c r="Y90" s="954"/>
      <c r="Z90" s="607"/>
      <c r="AA90" s="607"/>
      <c r="AB90" s="607"/>
      <c r="AC90" s="607"/>
      <c r="AD90" s="988" t="s">
        <v>567</v>
      </c>
      <c r="AE90" s="988"/>
      <c r="AF90" s="988"/>
      <c r="AG90" s="988"/>
      <c r="AH90" s="989"/>
      <c r="AI90" s="989"/>
      <c r="AJ90" s="989"/>
      <c r="AK90" s="989"/>
      <c r="AL90" s="990" t="s">
        <v>568</v>
      </c>
      <c r="AM90" s="990"/>
      <c r="AN90" s="990"/>
      <c r="AO90" s="990"/>
      <c r="AP90" s="988"/>
      <c r="AQ90" s="988"/>
      <c r="AR90" s="988"/>
      <c r="AS90" s="988"/>
      <c r="AT90" s="988" t="s">
        <v>569</v>
      </c>
      <c r="AU90" s="988"/>
      <c r="AV90" s="988"/>
      <c r="AW90" s="988"/>
      <c r="AX90" s="988"/>
      <c r="AY90" s="988"/>
      <c r="AZ90" s="988"/>
      <c r="BA90" s="988"/>
      <c r="BB90" s="988"/>
    </row>
    <row r="91" spans="1:54" ht="6" customHeight="1" x14ac:dyDescent="0.15">
      <c r="A91" s="954" t="s">
        <v>570</v>
      </c>
      <c r="B91" s="954"/>
      <c r="C91" s="954"/>
      <c r="D91" s="954"/>
      <c r="E91" s="954"/>
      <c r="F91" s="954"/>
      <c r="G91" s="954"/>
      <c r="H91" s="954"/>
      <c r="I91" s="954"/>
      <c r="J91" s="954"/>
      <c r="K91" s="954"/>
      <c r="L91" s="954"/>
      <c r="M91" s="954"/>
      <c r="N91" s="954"/>
      <c r="O91" s="954"/>
      <c r="P91" s="954"/>
      <c r="Q91" s="954"/>
      <c r="R91" s="954"/>
      <c r="S91" s="954"/>
      <c r="T91" s="954"/>
      <c r="U91" s="954"/>
      <c r="V91" s="954"/>
      <c r="W91" s="954"/>
      <c r="X91" s="954"/>
      <c r="Y91" s="954"/>
      <c r="Z91" s="607"/>
      <c r="AA91" s="607"/>
      <c r="AB91" s="607"/>
      <c r="AC91" s="607"/>
      <c r="AD91" s="988"/>
      <c r="AE91" s="988"/>
      <c r="AF91" s="988"/>
      <c r="AG91" s="988"/>
      <c r="AH91" s="989"/>
      <c r="AI91" s="989"/>
      <c r="AJ91" s="989"/>
      <c r="AK91" s="989"/>
      <c r="AL91" s="990"/>
      <c r="AM91" s="990"/>
      <c r="AN91" s="990"/>
      <c r="AO91" s="990"/>
      <c r="AP91" s="988"/>
      <c r="AQ91" s="988"/>
      <c r="AR91" s="988"/>
      <c r="AS91" s="988"/>
      <c r="AT91" s="988"/>
      <c r="AU91" s="988"/>
      <c r="AV91" s="988"/>
      <c r="AW91" s="988"/>
      <c r="AX91" s="988"/>
      <c r="AY91" s="988"/>
      <c r="AZ91" s="988"/>
      <c r="BA91" s="988"/>
      <c r="BB91" s="988"/>
    </row>
    <row r="92" spans="1:54" ht="6" customHeight="1" x14ac:dyDescent="0.15">
      <c r="A92" s="954"/>
      <c r="B92" s="954"/>
      <c r="C92" s="954"/>
      <c r="D92" s="954"/>
      <c r="E92" s="954"/>
      <c r="F92" s="954"/>
      <c r="G92" s="954"/>
      <c r="H92" s="954"/>
      <c r="I92" s="954"/>
      <c r="J92" s="954"/>
      <c r="K92" s="954"/>
      <c r="L92" s="954"/>
      <c r="M92" s="954"/>
      <c r="N92" s="954"/>
      <c r="O92" s="954"/>
      <c r="P92" s="954"/>
      <c r="Q92" s="954"/>
      <c r="R92" s="954"/>
      <c r="S92" s="954"/>
      <c r="T92" s="954"/>
      <c r="U92" s="954"/>
      <c r="V92" s="954"/>
      <c r="W92" s="954"/>
      <c r="X92" s="954"/>
      <c r="Y92" s="954"/>
      <c r="Z92" s="607"/>
      <c r="AA92" s="607"/>
      <c r="AB92" s="607"/>
      <c r="AC92" s="607"/>
      <c r="AD92" s="988"/>
      <c r="AE92" s="988"/>
      <c r="AF92" s="988"/>
      <c r="AG92" s="988"/>
      <c r="AH92" s="989"/>
      <c r="AI92" s="989"/>
      <c r="AJ92" s="989"/>
      <c r="AK92" s="989"/>
      <c r="AL92" s="990"/>
      <c r="AM92" s="990"/>
      <c r="AN92" s="990"/>
      <c r="AO92" s="990"/>
      <c r="AP92" s="988"/>
      <c r="AQ92" s="988"/>
      <c r="AR92" s="988"/>
      <c r="AS92" s="988"/>
      <c r="AT92" s="988"/>
      <c r="AU92" s="988"/>
      <c r="AV92" s="988"/>
      <c r="AW92" s="988"/>
      <c r="AX92" s="988"/>
      <c r="AY92" s="988"/>
      <c r="AZ92" s="988"/>
      <c r="BA92" s="988"/>
      <c r="BB92" s="988"/>
    </row>
    <row r="93" spans="1:54" ht="6" customHeight="1" x14ac:dyDescent="0.15">
      <c r="A93" s="954"/>
      <c r="B93" s="954"/>
      <c r="C93" s="954"/>
      <c r="D93" s="954"/>
      <c r="E93" s="954"/>
      <c r="F93" s="954"/>
      <c r="G93" s="954"/>
      <c r="H93" s="954"/>
      <c r="I93" s="954"/>
      <c r="J93" s="954"/>
      <c r="K93" s="954"/>
      <c r="L93" s="954"/>
      <c r="M93" s="954"/>
      <c r="N93" s="954"/>
      <c r="O93" s="954"/>
      <c r="P93" s="954"/>
      <c r="Q93" s="954"/>
      <c r="R93" s="954"/>
      <c r="S93" s="954"/>
      <c r="T93" s="954"/>
      <c r="U93" s="954"/>
      <c r="V93" s="954"/>
      <c r="W93" s="954"/>
      <c r="X93" s="954"/>
      <c r="Y93" s="954"/>
      <c r="Z93" s="607"/>
      <c r="AA93" s="607"/>
      <c r="AB93" s="607"/>
      <c r="AC93" s="607"/>
      <c r="AD93" s="988"/>
      <c r="AE93" s="988"/>
      <c r="AF93" s="988"/>
      <c r="AG93" s="988"/>
      <c r="AH93" s="989"/>
      <c r="AI93" s="989"/>
      <c r="AJ93" s="989"/>
      <c r="AK93" s="989"/>
      <c r="AL93" s="990"/>
      <c r="AM93" s="990"/>
      <c r="AN93" s="990"/>
      <c r="AO93" s="990"/>
      <c r="AP93" s="988"/>
      <c r="AQ93" s="988"/>
      <c r="AR93" s="988"/>
      <c r="AS93" s="988"/>
      <c r="AT93" s="988"/>
      <c r="AU93" s="988"/>
      <c r="AV93" s="988"/>
      <c r="AW93" s="988"/>
      <c r="AX93" s="988"/>
      <c r="AY93" s="988"/>
      <c r="AZ93" s="988"/>
      <c r="BA93" s="988"/>
      <c r="BB93" s="988"/>
    </row>
    <row r="94" spans="1:54" ht="6" customHeight="1" x14ac:dyDescent="0.15">
      <c r="A94" s="954" t="s">
        <v>571</v>
      </c>
      <c r="B94" s="954"/>
      <c r="C94" s="954"/>
      <c r="D94" s="954"/>
      <c r="E94" s="954"/>
      <c r="F94" s="954"/>
      <c r="G94" s="954"/>
      <c r="H94" s="954"/>
      <c r="I94" s="954"/>
      <c r="J94" s="954"/>
      <c r="K94" s="954"/>
      <c r="L94" s="954"/>
      <c r="M94" s="954"/>
      <c r="N94" s="954"/>
      <c r="O94" s="954"/>
      <c r="P94" s="954"/>
      <c r="Q94" s="954"/>
      <c r="R94" s="954"/>
      <c r="S94" s="954"/>
      <c r="T94" s="954"/>
      <c r="U94" s="954"/>
      <c r="V94" s="954"/>
      <c r="W94" s="954"/>
      <c r="X94" s="954"/>
      <c r="Y94" s="954"/>
      <c r="Z94" s="607"/>
      <c r="AA94" s="607"/>
      <c r="AB94" s="607"/>
      <c r="AC94" s="607"/>
      <c r="AD94" s="988"/>
      <c r="AE94" s="988"/>
      <c r="AF94" s="988"/>
      <c r="AG94" s="988"/>
      <c r="AH94" s="989"/>
      <c r="AI94" s="989"/>
      <c r="AJ94" s="989"/>
      <c r="AK94" s="989"/>
      <c r="AL94" s="990"/>
      <c r="AM94" s="990"/>
      <c r="AN94" s="990"/>
      <c r="AO94" s="990"/>
      <c r="AP94" s="988"/>
      <c r="AQ94" s="988"/>
      <c r="AR94" s="988"/>
      <c r="AS94" s="988"/>
      <c r="AT94" s="988"/>
      <c r="AU94" s="988"/>
      <c r="AV94" s="988"/>
      <c r="AW94" s="988"/>
      <c r="AX94" s="988"/>
      <c r="AY94" s="988"/>
      <c r="AZ94" s="988"/>
      <c r="BA94" s="988"/>
      <c r="BB94" s="988"/>
    </row>
    <row r="95" spans="1:54" ht="6" customHeight="1" x14ac:dyDescent="0.15">
      <c r="A95" s="954"/>
      <c r="B95" s="954"/>
      <c r="C95" s="954"/>
      <c r="D95" s="954"/>
      <c r="E95" s="954"/>
      <c r="F95" s="954"/>
      <c r="G95" s="954"/>
      <c r="H95" s="954"/>
      <c r="I95" s="954"/>
      <c r="J95" s="954"/>
      <c r="K95" s="954"/>
      <c r="L95" s="954"/>
      <c r="M95" s="954"/>
      <c r="N95" s="954"/>
      <c r="O95" s="954"/>
      <c r="P95" s="954"/>
      <c r="Q95" s="954"/>
      <c r="R95" s="954"/>
      <c r="S95" s="954"/>
      <c r="T95" s="954"/>
      <c r="U95" s="954"/>
      <c r="V95" s="954"/>
      <c r="W95" s="954"/>
      <c r="X95" s="954"/>
      <c r="Y95" s="954"/>
      <c r="Z95" s="607"/>
      <c r="AA95" s="607"/>
      <c r="AB95" s="607"/>
      <c r="AC95" s="607"/>
      <c r="AD95" s="988"/>
      <c r="AE95" s="988"/>
      <c r="AF95" s="988"/>
      <c r="AG95" s="988"/>
      <c r="AH95" s="989"/>
      <c r="AI95" s="989"/>
      <c r="AJ95" s="989"/>
      <c r="AK95" s="989"/>
      <c r="AL95" s="990"/>
      <c r="AM95" s="990"/>
      <c r="AN95" s="990"/>
      <c r="AO95" s="990"/>
      <c r="AP95" s="988"/>
      <c r="AQ95" s="988"/>
      <c r="AR95" s="988"/>
      <c r="AS95" s="988"/>
      <c r="AT95" s="988"/>
      <c r="AU95" s="988"/>
      <c r="AV95" s="988"/>
      <c r="AW95" s="988"/>
      <c r="AX95" s="988"/>
      <c r="AY95" s="988"/>
      <c r="AZ95" s="988"/>
      <c r="BA95" s="988"/>
      <c r="BB95" s="988"/>
    </row>
    <row r="96" spans="1:54" ht="6" customHeight="1" x14ac:dyDescent="0.15">
      <c r="A96" s="954"/>
      <c r="B96" s="954"/>
      <c r="C96" s="954"/>
      <c r="D96" s="954"/>
      <c r="E96" s="954"/>
      <c r="F96" s="954"/>
      <c r="G96" s="954"/>
      <c r="H96" s="954"/>
      <c r="I96" s="954"/>
      <c r="J96" s="954"/>
      <c r="K96" s="954"/>
      <c r="L96" s="954"/>
      <c r="M96" s="954"/>
      <c r="N96" s="954"/>
      <c r="O96" s="954"/>
      <c r="P96" s="954"/>
      <c r="Q96" s="954"/>
      <c r="R96" s="954"/>
      <c r="S96" s="954"/>
      <c r="T96" s="954"/>
      <c r="U96" s="954"/>
      <c r="V96" s="954"/>
      <c r="W96" s="954"/>
      <c r="X96" s="954"/>
      <c r="Y96" s="954"/>
      <c r="Z96" s="607"/>
      <c r="AA96" s="607"/>
      <c r="AB96" s="607"/>
      <c r="AC96" s="607"/>
      <c r="AD96" s="988"/>
      <c r="AE96" s="988"/>
      <c r="AF96" s="988"/>
      <c r="AG96" s="988"/>
      <c r="AH96" s="989"/>
      <c r="AI96" s="989"/>
      <c r="AJ96" s="989"/>
      <c r="AK96" s="989"/>
      <c r="AL96" s="990"/>
      <c r="AM96" s="990"/>
      <c r="AN96" s="990"/>
      <c r="AO96" s="990"/>
      <c r="AP96" s="988"/>
      <c r="AQ96" s="988"/>
      <c r="AR96" s="988"/>
      <c r="AS96" s="988"/>
      <c r="AT96" s="988"/>
      <c r="AU96" s="988"/>
      <c r="AV96" s="988"/>
      <c r="AW96" s="988"/>
      <c r="AX96" s="988"/>
      <c r="AY96" s="988"/>
      <c r="AZ96" s="988"/>
      <c r="BA96" s="988"/>
      <c r="BB96" s="988"/>
    </row>
  </sheetData>
  <mergeCells count="136">
    <mergeCell ref="AX90:BB96"/>
    <mergeCell ref="A91:Y93"/>
    <mergeCell ref="A94:Y96"/>
    <mergeCell ref="AI78:AL81"/>
    <mergeCell ref="A79:Y81"/>
    <mergeCell ref="AM79:AN80"/>
    <mergeCell ref="AT79:AT80"/>
    <mergeCell ref="AU79:AV80"/>
    <mergeCell ref="AW79:AW80"/>
    <mergeCell ref="AQ53:AS54"/>
    <mergeCell ref="AT53:AT54"/>
    <mergeCell ref="AU53:AW54"/>
    <mergeCell ref="AX79:AX80"/>
    <mergeCell ref="A82:Y84"/>
    <mergeCell ref="AI82:AL85"/>
    <mergeCell ref="AM83:AO84"/>
    <mergeCell ref="AP83:AP84"/>
    <mergeCell ref="AQ83:AS84"/>
    <mergeCell ref="AT83:AT84"/>
    <mergeCell ref="AU83:AW84"/>
    <mergeCell ref="A85:Y87"/>
    <mergeCell ref="AI86:AL89"/>
    <mergeCell ref="AM87:AW88"/>
    <mergeCell ref="AX87:AX88"/>
    <mergeCell ref="A88:Y90"/>
    <mergeCell ref="AD90:AG96"/>
    <mergeCell ref="AH90:AK96"/>
    <mergeCell ref="AL90:AO96"/>
    <mergeCell ref="AP90:AS96"/>
    <mergeCell ref="AT90:AW96"/>
    <mergeCell ref="A55:Y57"/>
    <mergeCell ref="AI56:AL59"/>
    <mergeCell ref="AM57:AW58"/>
    <mergeCell ref="AX57:AX58"/>
    <mergeCell ref="A58:Y60"/>
    <mergeCell ref="AD60:BB61"/>
    <mergeCell ref="A61:Y63"/>
    <mergeCell ref="AD62:AH89"/>
    <mergeCell ref="AI62:AL65"/>
    <mergeCell ref="AM62:BB65"/>
    <mergeCell ref="A64:Y66"/>
    <mergeCell ref="AI66:AL69"/>
    <mergeCell ref="AM66:BB69"/>
    <mergeCell ref="A67:Y69"/>
    <mergeCell ref="A70:Y72"/>
    <mergeCell ref="AI70:AL73"/>
    <mergeCell ref="AM70:BB73"/>
    <mergeCell ref="A73:Y75"/>
    <mergeCell ref="AI74:AL77"/>
    <mergeCell ref="AM74:BB77"/>
    <mergeCell ref="A76:Y78"/>
    <mergeCell ref="AO79:AP80"/>
    <mergeCell ref="AQ79:AQ80"/>
    <mergeCell ref="AR79:AS80"/>
    <mergeCell ref="A36:E40"/>
    <mergeCell ref="G36:Y40"/>
    <mergeCell ref="AD36:AH59"/>
    <mergeCell ref="AI36:AL39"/>
    <mergeCell ref="AM36:BB39"/>
    <mergeCell ref="AI40:AL43"/>
    <mergeCell ref="AM40:BB43"/>
    <mergeCell ref="A42:Y48"/>
    <mergeCell ref="AI44:AL47"/>
    <mergeCell ref="AM44:BB47"/>
    <mergeCell ref="AI48:AL51"/>
    <mergeCell ref="A49:Y51"/>
    <mergeCell ref="AM49:AN50"/>
    <mergeCell ref="AO49:AP50"/>
    <mergeCell ref="AQ49:AQ50"/>
    <mergeCell ref="AR49:AS50"/>
    <mergeCell ref="AT49:AT50"/>
    <mergeCell ref="AU49:AV50"/>
    <mergeCell ref="AW49:AW50"/>
    <mergeCell ref="AX49:AX50"/>
    <mergeCell ref="A52:Y54"/>
    <mergeCell ref="AI52:AL55"/>
    <mergeCell ref="AM53:AO54"/>
    <mergeCell ref="AP53:AP54"/>
    <mergeCell ref="A24:E28"/>
    <mergeCell ref="G24:G25"/>
    <mergeCell ref="H24:I25"/>
    <mergeCell ref="J24:J25"/>
    <mergeCell ref="K24:M25"/>
    <mergeCell ref="AD24:BB26"/>
    <mergeCell ref="G26:Y28"/>
    <mergeCell ref="AD27:BB29"/>
    <mergeCell ref="A30:E34"/>
    <mergeCell ref="G30:Y34"/>
    <mergeCell ref="AD30:AE31"/>
    <mergeCell ref="AF30:AG31"/>
    <mergeCell ref="AH30:AH31"/>
    <mergeCell ref="AI30:AJ31"/>
    <mergeCell ref="AK30:AK31"/>
    <mergeCell ref="AL30:AM31"/>
    <mergeCell ref="AN30:AN31"/>
    <mergeCell ref="AD33:BB35"/>
    <mergeCell ref="A18:E20"/>
    <mergeCell ref="G18:L20"/>
    <mergeCell ref="M18:M20"/>
    <mergeCell ref="N18:O20"/>
    <mergeCell ref="P18:P20"/>
    <mergeCell ref="Q18:W20"/>
    <mergeCell ref="X18:Y20"/>
    <mergeCell ref="AD18:BB20"/>
    <mergeCell ref="A21:E23"/>
    <mergeCell ref="G21:L23"/>
    <mergeCell ref="M21:M23"/>
    <mergeCell ref="N21:O23"/>
    <mergeCell ref="P21:P23"/>
    <mergeCell ref="Q21:W23"/>
    <mergeCell ref="X21:Y23"/>
    <mergeCell ref="AD21:BB23"/>
    <mergeCell ref="A1:Y1"/>
    <mergeCell ref="Z1:AC96"/>
    <mergeCell ref="AD1:AW1"/>
    <mergeCell ref="AX1:BB1"/>
    <mergeCell ref="A2:Y4"/>
    <mergeCell ref="AD2:BB2"/>
    <mergeCell ref="AD3:BB3"/>
    <mergeCell ref="AD4:BB4"/>
    <mergeCell ref="A5:Y5"/>
    <mergeCell ref="AD5:BB5"/>
    <mergeCell ref="A6:Y8"/>
    <mergeCell ref="AD6:BB8"/>
    <mergeCell ref="A9:Y11"/>
    <mergeCell ref="AD9:BB11"/>
    <mergeCell ref="A12:Y14"/>
    <mergeCell ref="AD12:BB14"/>
    <mergeCell ref="A15:B16"/>
    <mergeCell ref="C15:D16"/>
    <mergeCell ref="E15:E16"/>
    <mergeCell ref="F15:G16"/>
    <mergeCell ref="H15:H16"/>
    <mergeCell ref="I15:J16"/>
    <mergeCell ref="K15:K16"/>
    <mergeCell ref="AD15:BB17"/>
  </mergeCells>
  <phoneticPr fontId="28"/>
  <printOptions horizontalCentered="1" verticalCentered="1"/>
  <pageMargins left="0.25" right="0.25" top="0.75" bottom="0.75" header="0.3" footer="0.3"/>
  <pageSetup paperSize="9" orientation="landscape" blackAndWhite="1"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40A851728B5BE498B0F576A2E4ED5AD" ma:contentTypeVersion="6" ma:contentTypeDescription="新しいドキュメントを作成します。" ma:contentTypeScope="" ma:versionID="488e5d13afc29c3fcae2ae519e5e782f">
  <xsd:schema xmlns:xsd="http://www.w3.org/2001/XMLSchema" xmlns:xs="http://www.w3.org/2001/XMLSchema" xmlns:p="http://schemas.microsoft.com/office/2006/metadata/properties" xmlns:ns2="cf773b39-6df5-4b98-af6c-046cccf9cff0" targetNamespace="http://schemas.microsoft.com/office/2006/metadata/properties" ma:root="true" ma:fieldsID="8b542dd4dce0fa49819499ae5ffa202d" ns2:_="">
    <xsd:import namespace="cf773b39-6df5-4b98-af6c-046cccf9cf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773b39-6df5-4b98-af6c-046cccf9cf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978747-64C5-4795-8FDD-64B4F111E7B7}">
  <ds:schemaRefs>
    <ds:schemaRef ds:uri="http://schemas.microsoft.com/sharepoint/v3/contenttype/forms"/>
  </ds:schemaRefs>
</ds:datastoreItem>
</file>

<file path=customXml/itemProps2.xml><?xml version="1.0" encoding="utf-8"?>
<ds:datastoreItem xmlns:ds="http://schemas.openxmlformats.org/officeDocument/2006/customXml" ds:itemID="{3F17059B-275D-432F-BE08-336F610DD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773b39-6df5-4b98-af6c-046cccf9cf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F7DF2B-DA5F-4EC7-B06E-03FFE09F46AB}">
  <ds:schemaRefs>
    <ds:schemaRef ds:uri="http://schemas.microsoft.com/office/infopath/2007/PartnerControls"/>
    <ds:schemaRef ds:uri="cf773b39-6df5-4b98-af6c-046cccf9cff0"/>
    <ds:schemaRef ds:uri="http://purl.org/dc/term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57</vt:i4>
      </vt:variant>
    </vt:vector>
  </HeadingPairs>
  <TitlesOfParts>
    <vt:vector size="80" baseType="lpstr">
      <vt:lpstr>01.入会申込書</vt:lpstr>
      <vt:lpstr>02.弁済業務保証金分担金納付書</vt:lpstr>
      <vt:lpstr>03.個人情報（全日）</vt:lpstr>
      <vt:lpstr>04.個人情報（保証）</vt:lpstr>
      <vt:lpstr>05.レインズ・ラビーネット申込書</vt:lpstr>
      <vt:lpstr>06.TRA入会申込書</vt:lpstr>
      <vt:lpstr>07.全日本不動産政治連盟入会申込書</vt:lpstr>
      <vt:lpstr>08.確約書</vt:lpstr>
      <vt:lpstr>9.連帯保証人届出書（法人の場合のみ）</vt:lpstr>
      <vt:lpstr>10.専任宅地建物取引士届（専任取引士が2名以上の場合）</vt:lpstr>
      <vt:lpstr>11.紹介者届</vt:lpstr>
      <vt:lpstr>誓約事項（お読み下さい）</vt:lpstr>
      <vt:lpstr>12.誓約書</vt:lpstr>
      <vt:lpstr>13.会員台帳</vt:lpstr>
      <vt:lpstr>14.専任取引士略歴書</vt:lpstr>
      <vt:lpstr>15.事務所写真</vt:lpstr>
      <vt:lpstr>16.業者票申込書（全日で注文の場合のみ）</vt:lpstr>
      <vt:lpstr>17.事務所調査票</vt:lpstr>
      <vt:lpstr>18.案内図</vt:lpstr>
      <vt:lpstr>19.振込口座届出書</vt:lpstr>
      <vt:lpstr>base</vt:lpstr>
      <vt:lpstr>daisei</vt:lpstr>
      <vt:lpstr>sentori</vt:lpstr>
      <vt:lpstr>branch_count</vt:lpstr>
      <vt:lpstr>capital</vt:lpstr>
      <vt:lpstr>daisei</vt:lpstr>
      <vt:lpstr>deposit_type</vt:lpstr>
      <vt:lpstr>email1</vt:lpstr>
      <vt:lpstr>email2</vt:lpstr>
      <vt:lpstr>gyosei_date</vt:lpstr>
      <vt:lpstr>hojin_kojin_type</vt:lpstr>
      <vt:lpstr>hojin_open_date</vt:lpstr>
      <vt:lpstr>industry</vt:lpstr>
      <vt:lpstr>input_date</vt:lpstr>
      <vt:lpstr>jug_count</vt:lpstr>
      <vt:lpstr>kojin_open_date</vt:lpstr>
      <vt:lpstr>license_app_date</vt:lpstr>
      <vt:lpstr>license_count</vt:lpstr>
      <vt:lpstr>license_date</vt:lpstr>
      <vt:lpstr>license_from</vt:lpstr>
      <vt:lpstr>license_nm</vt:lpstr>
      <vt:lpstr>license_no</vt:lpstr>
      <vt:lpstr>license_notice_flg</vt:lpstr>
      <vt:lpstr>license_receipt_no</vt:lpstr>
      <vt:lpstr>license_to</vt:lpstr>
      <vt:lpstr>minute_walk</vt:lpstr>
      <vt:lpstr>'01.入会申込書'!Print_Area</vt:lpstr>
      <vt:lpstr>'02.弁済業務保証金分担金納付書'!Print_Area</vt:lpstr>
      <vt:lpstr>'03.個人情報（全日）'!Print_Area</vt:lpstr>
      <vt:lpstr>'07.全日本不動産政治連盟入会申込書'!Print_Area</vt:lpstr>
      <vt:lpstr>'08.確約書'!Print_Area</vt:lpstr>
      <vt:lpstr>'10.専任宅地建物取引士届（専任取引士が2名以上の場合）'!Print_Area</vt:lpstr>
      <vt:lpstr>'11.紹介者届'!Print_Area</vt:lpstr>
      <vt:lpstr>'12.誓約書'!Print_Area</vt:lpstr>
      <vt:lpstr>'13.会員台帳'!Print_Area</vt:lpstr>
      <vt:lpstr>'14.専任取引士略歴書'!Print_Area</vt:lpstr>
      <vt:lpstr>'15.事務所写真'!Print_Area</vt:lpstr>
      <vt:lpstr>'16.業者票申込書（全日で注文の場合のみ）'!Print_Area</vt:lpstr>
      <vt:lpstr>'17.事務所調査票'!Print_Area</vt:lpstr>
      <vt:lpstr>'18.案内図'!Print_Area</vt:lpstr>
      <vt:lpstr>'19.振込口座届出書'!Print_Area</vt:lpstr>
      <vt:lpstr>'9.連帯保証人届出書（法人の場合のみ）'!Print_Area</vt:lpstr>
      <vt:lpstr>'誓約事項（お読み下さい）'!Print_Area</vt:lpstr>
      <vt:lpstr>railway</vt:lpstr>
      <vt:lpstr>seirei_type</vt:lpstr>
      <vt:lpstr>sentori</vt:lpstr>
      <vt:lpstr>sentori_type</vt:lpstr>
      <vt:lpstr>shogo_kn</vt:lpstr>
      <vt:lpstr>shogo_nm</vt:lpstr>
      <vt:lpstr>station</vt:lpstr>
      <vt:lpstr>szt_bnt</vt:lpstr>
      <vt:lpstr>szt_cs</vt:lpstr>
      <vt:lpstr>szt_fax</vt:lpstr>
      <vt:lpstr>szt_skg</vt:lpstr>
      <vt:lpstr>szt_tat</vt:lpstr>
      <vt:lpstr>szt_tdfk</vt:lpstr>
      <vt:lpstr>szt_tel</vt:lpstr>
      <vt:lpstr>szt_zip</vt:lpstr>
      <vt:lpstr>tra_notice1</vt:lpstr>
      <vt:lpstr>tra_notice2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z2301-01</dc:creator>
  <cp:lastModifiedBy>百合子 内藤</cp:lastModifiedBy>
  <cp:lastPrinted>2023-10-02T04:08:27Z</cp:lastPrinted>
  <dcterms:created xsi:type="dcterms:W3CDTF">2013-02-13T08:59:26Z</dcterms:created>
  <dcterms:modified xsi:type="dcterms:W3CDTF">2024-03-25T01:11:34Z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0x010100940A851728B5BE498B0F576A2E4ED5AD</vt:lpwstr>
  </property>
</Properties>
</file>